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5-2016\2015-16 AFR Summaries\Consolidated 15-16 ADA Compliant\"/>
    </mc:Choice>
  </mc:AlternateContent>
  <bookViews>
    <workbookView xWindow="360" yWindow="75" windowWidth="17235" windowHeight="11310" tabRatio="960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</externalReferences>
  <definedNames>
    <definedName name="ARRA">[1]List!$C$1:$C$2</definedName>
    <definedName name="_xlnm.Print_Area" localSheetId="2">BROWARD!$A$1:$F$53</definedName>
    <definedName name="_xlnm.Print_Area" localSheetId="3">CENTRALFL!$A$1:$F$53</definedName>
    <definedName name="_xlnm.Print_Area" localSheetId="4">CHIPOLA!$A$1:$F$53</definedName>
    <definedName name="_xlnm.Print_Area" localSheetId="5">DAYTONA!$A$1:$F$53</definedName>
    <definedName name="_xlnm.Print_Area" localSheetId="1">EASTERNFL!$A$1:$F$53</definedName>
    <definedName name="_xlnm.Print_Area" localSheetId="0">'FCS CIF'!$A$1:$F$54</definedName>
    <definedName name="_xlnm.Print_Area" localSheetId="8">FLKEYS!$A$1:$F$53</definedName>
    <definedName name="_xlnm.Print_Area" localSheetId="6">FLORIDASW!$A$1:$F$53</definedName>
    <definedName name="_xlnm.Print_Area" localSheetId="7">FSCJ!$A$1:$F$53</definedName>
    <definedName name="_xlnm.Print_Area" localSheetId="12">GATEWAY!$A$1:$F$53</definedName>
    <definedName name="_xlnm.Print_Area" localSheetId="9">GULFCOAST!$A$1:$F$53</definedName>
    <definedName name="_xlnm.Print_Area" localSheetId="10">HILLSBOROUGH!$A$1:$F$53</definedName>
    <definedName name="_xlnm.Print_Area" localSheetId="11">INDIANRIVER!$A$1:$F$53</definedName>
    <definedName name="_xlnm.Print_Area" localSheetId="13">LAKESUMTER!$A$1:$F$53</definedName>
    <definedName name="_xlnm.Print_Area" localSheetId="15">MIAMIDADE!$A$1:$F$53</definedName>
    <definedName name="_xlnm.Print_Area" localSheetId="16">NORTHFL!$A$1:$F$53</definedName>
    <definedName name="_xlnm.Print_Area" localSheetId="17">NORTHWESTFL!$A$1:$F$53</definedName>
    <definedName name="_xlnm.Print_Area" localSheetId="18">PALMBEACH!$A$1:$F$53</definedName>
    <definedName name="_xlnm.Print_Area" localSheetId="19">PASCOHERNANDO!$A$1:$F$53</definedName>
    <definedName name="_xlnm.Print_Area" localSheetId="20">PENSACOLA!$A$1:$F$53</definedName>
    <definedName name="_xlnm.Print_Area" localSheetId="21">POLK!$A$1:$F$53</definedName>
    <definedName name="_xlnm.Print_Area" localSheetId="24">SANTAFE!$A$1:$F$53</definedName>
    <definedName name="_xlnm.Print_Area" localSheetId="14">SCFMANATEE!$A$1:$F$53</definedName>
    <definedName name="_xlnm.Print_Area" localSheetId="25">SEMINOLE!$A$1:$F$53</definedName>
    <definedName name="_xlnm.Print_Area" localSheetId="26">SOUTHFL!$A$1:$F$53</definedName>
    <definedName name="_xlnm.Print_Area" localSheetId="22">STJOHNS!$A$1:$F$53</definedName>
    <definedName name="_xlnm.Print_Area" localSheetId="23">STPETE!$A$1:$F$53</definedName>
    <definedName name="_xlnm.Print_Area" localSheetId="27">TALLAHASSEE!$A$1:$F$53</definedName>
    <definedName name="_xlnm.Print_Area" localSheetId="28">VALENCIA!$A$1:$F$53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35" i="2" l="1"/>
  <c r="B35" i="2"/>
  <c r="B27" i="2"/>
  <c r="D27" i="2"/>
  <c r="B28" i="2"/>
  <c r="D28" i="2"/>
  <c r="B29" i="2"/>
  <c r="D29" i="2"/>
  <c r="B30" i="2"/>
  <c r="D30" i="2"/>
  <c r="B31" i="2"/>
  <c r="D31" i="2"/>
  <c r="B32" i="2"/>
  <c r="D32" i="2"/>
  <c r="D26" i="2"/>
  <c r="B26" i="2"/>
  <c r="D21" i="2"/>
  <c r="F32" i="2" l="1"/>
  <c r="D19" i="2"/>
  <c r="F19" i="2"/>
  <c r="B19" i="2"/>
  <c r="D15" i="2"/>
  <c r="D16" i="2"/>
  <c r="D14" i="2"/>
  <c r="B16" i="2" l="1"/>
  <c r="B14" i="2" l="1"/>
  <c r="F16" i="2"/>
  <c r="F14" i="2"/>
  <c r="F15" i="2"/>
  <c r="B15" i="2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F35" i="2"/>
  <c r="D33" i="2"/>
  <c r="B33" i="2"/>
  <c r="F31" i="2"/>
  <c r="F30" i="2"/>
  <c r="F29" i="2"/>
  <c r="F28" i="2"/>
  <c r="F27" i="2"/>
  <c r="F26" i="2"/>
  <c r="F21" i="2"/>
  <c r="D17" i="2"/>
  <c r="D23" i="2" s="1"/>
  <c r="B17" i="2"/>
  <c r="B23" i="2" s="1"/>
  <c r="B10" i="2" l="1"/>
  <c r="B37" i="2" s="1"/>
  <c r="F33" i="2"/>
  <c r="D10" i="2"/>
  <c r="D37" i="2" s="1"/>
  <c r="F17" i="2"/>
  <c r="F23" i="2" s="1"/>
  <c r="F10" i="2" l="1"/>
  <c r="F37" i="2" s="1"/>
</calcChain>
</file>

<file path=xl/comments1.xml><?xml version="1.0" encoding="utf-8"?>
<comments xmlns="http://schemas.openxmlformats.org/spreadsheetml/2006/main">
  <authors>
    <author>Dickens, Jamaal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<sst xmlns="http://schemas.openxmlformats.org/spreadsheetml/2006/main" count="1337" uniqueCount="108">
  <si>
    <t>Report of Capital Improvement Fees</t>
  </si>
  <si>
    <t>(Fees Collected Under Section 1009.23(11), F.S.)</t>
  </si>
  <si>
    <t>Version:</t>
  </si>
  <si>
    <t>Capital</t>
  </si>
  <si>
    <t>Interest and</t>
  </si>
  <si>
    <t>Improvement</t>
  </si>
  <si>
    <t>Other Revenue</t>
  </si>
  <si>
    <t>Combined</t>
  </si>
  <si>
    <t>Fees</t>
  </si>
  <si>
    <t>Sources</t>
  </si>
  <si>
    <t>Total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</si>
  <si>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</si>
  <si>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</si>
  <si>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</si>
  <si>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</si>
  <si>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</si>
  <si>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</si>
  <si>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</si>
  <si>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</si>
  <si>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</si>
  <si>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</si>
  <si>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</si>
  <si>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</si>
  <si>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</si>
  <si>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</si>
  <si>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</si>
  <si>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</si>
  <si>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</si>
  <si>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</si>
  <si>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</si>
  <si>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</si>
  <si>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</si>
  <si>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</si>
  <si>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</si>
  <si>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</si>
  <si>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</si>
  <si>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</si>
  <si>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</si>
  <si>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</si>
  <si>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</si>
  <si>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For the 2015-16 Fiscal Year</t>
  </si>
  <si>
    <t>2016.v03</t>
  </si>
  <si>
    <t>Beginning Fund Balance 07-01-2015</t>
  </si>
  <si>
    <t>Unlocked Work Area</t>
  </si>
  <si>
    <t>ENDING BALANCE AS OF  06-30-2016</t>
  </si>
  <si>
    <t>Note the beginning balance date states</t>
  </si>
  <si>
    <t>7-01-2013 - you may want to fix this.</t>
  </si>
  <si>
    <t>Our records indicate a beginning balance of 370,995.65. This is a difference of $7729.60.</t>
  </si>
  <si>
    <t>Remodel</t>
  </si>
  <si>
    <t>Library</t>
  </si>
  <si>
    <t>Testing Center</t>
  </si>
  <si>
    <t>Equipment</t>
  </si>
  <si>
    <t>New Elevator - TWFAC</t>
  </si>
  <si>
    <t>Renovations</t>
  </si>
  <si>
    <t>Mod Elevators - All Others</t>
  </si>
  <si>
    <t>Railings Replacement</t>
  </si>
  <si>
    <t>Welding Class</t>
  </si>
  <si>
    <t>The College uses the revenue to repay debt.  Per Florida Statutes, 1009.22 (6)(a), capital improvement fees may be used to repay debt.</t>
  </si>
  <si>
    <t>Materials and supplies needed for maintenance.</t>
  </si>
  <si>
    <t>Mandatory transfer to Fund 8 fo make payment for Capital Improvement Fee Bonds 2008A and 2012A</t>
  </si>
  <si>
    <t>Expenditures incurred for Child Care Center operations.</t>
  </si>
  <si>
    <t>Technology Services, Data Software, and Minor Equipment</t>
  </si>
  <si>
    <t>Unrealized gain recorded</t>
  </si>
  <si>
    <t xml:space="preserve">Net of bond administration costs. </t>
  </si>
  <si>
    <t>Freight - $1,127.68</t>
  </si>
  <si>
    <t xml:space="preserve">Other Services are for the hiring of WW.Gay to replace a boiler at the Van H. Priest Auditorium.  </t>
  </si>
  <si>
    <t>Overstated expenditures were recorded in FY15. Credit to expense in FY16 in order to adjust ending fund balance to correct amount of $9,712,020.66.</t>
  </si>
  <si>
    <t>This amount represents the purchase of land of $104,543.</t>
  </si>
  <si>
    <t>Consultant fees related to the purchase of property.</t>
  </si>
  <si>
    <t>EASTERN FLORIDA STATE COLLEGE</t>
  </si>
  <si>
    <t>2016.v02</t>
  </si>
  <si>
    <t>BROWARD COLLEGE</t>
  </si>
  <si>
    <t>COLLEGE OF CENTRAL FLORIDA</t>
  </si>
  <si>
    <t>CHIPOLA COLLEGE</t>
  </si>
  <si>
    <t>DAYTONA STATE COLLEGE</t>
  </si>
  <si>
    <t>2016.v03a</t>
  </si>
  <si>
    <t>(1) $22,967.79 Non-Mandatory Transfers in due to project  completion with balance previous transferred. (2) Gain on investments $14,814.79.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</si>
  <si>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</si>
  <si>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</si>
  <si>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</si>
  <si>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</si>
  <si>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</si>
  <si>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</si>
  <si>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</si>
  <si>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</si>
  <si>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</si>
  <si>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</si>
  <si>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</si>
  <si>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</si>
  <si>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</si>
  <si>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</si>
  <si>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</si>
  <si>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</si>
  <si>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</si>
  <si>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</si>
  <si>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Bond Repayment for our Fine Arts Building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</si>
  <si>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</si>
  <si>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</si>
  <si>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</si>
  <si>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</si>
  <si>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</si>
  <si>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Keys, Hillsborough, Indian River, Florida Gateway, Palm Beach, Pasco-Hernando, St. Johns, Seminole, Tallahassee, North Florida, Daytona, Miami-Dade, Santa Fe</t>
  </si>
  <si>
    <t>St. Petersburg, Florida Southwestern</t>
  </si>
  <si>
    <t xml:space="preserve">Note:  Section 1009.23(11),F.S.,  establishes a separate fee for capital improvements, technology enhancements, </t>
  </si>
  <si>
    <t xml:space="preserve">or equipping student buildings.  It provides that the fees collected must be deposited in a separate account.  Fees </t>
  </si>
  <si>
    <t xml:space="preserve">collected for capital projects may be expended only to construct and equip, maintain, improve, or enhance the </t>
  </si>
  <si>
    <t xml:space="preserve">educational facilities of the college.  Capitalprojects funded through the use of the Capital Improvement Fee shall </t>
  </si>
  <si>
    <t>meet the survey and construction requirements of Chapter 1013, Florida Statutes.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</si>
</sst>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26" borderId="0" applyNumberFormat="0" applyBorder="0" applyAlignment="0" applyProtection="0"/>
    <xf numFmtId="0" fontId="1" fillId="3" borderId="0" applyNumberFormat="0" applyBorder="0" applyAlignment="0" applyProtection="0"/>
    <xf numFmtId="0" fontId="12" fillId="27" borderId="0" applyNumberFormat="0" applyBorder="0" applyAlignment="0" applyProtection="0"/>
    <xf numFmtId="0" fontId="1" fillId="5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29" borderId="0" applyNumberFormat="0" applyBorder="0" applyAlignment="0" applyProtection="0"/>
    <xf numFmtId="0" fontId="1" fillId="9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2" fillId="31" borderId="0" applyNumberFormat="0" applyBorder="0" applyAlignment="0" applyProtection="0"/>
    <xf numFmtId="0" fontId="1" fillId="13" borderId="0" applyNumberFormat="0" applyBorder="0" applyAlignment="0" applyProtection="0"/>
    <xf numFmtId="0" fontId="12" fillId="32" borderId="0" applyNumberFormat="0" applyBorder="0" applyAlignment="0" applyProtection="0"/>
    <xf numFmtId="0" fontId="1" fillId="4" borderId="0" applyNumberFormat="0" applyBorder="0" applyAlignment="0" applyProtection="0"/>
    <xf numFmtId="0" fontId="12" fillId="33" borderId="0" applyNumberFormat="0" applyBorder="0" applyAlignment="0" applyProtection="0"/>
    <xf numFmtId="0" fontId="1" fillId="6" borderId="0" applyNumberFormat="0" applyBorder="0" applyAlignment="0" applyProtection="0"/>
    <xf numFmtId="0" fontId="12" fillId="34" borderId="0" applyNumberFormat="0" applyBorder="0" applyAlignment="0" applyProtection="0"/>
    <xf numFmtId="0" fontId="1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10" borderId="0" applyNumberFormat="0" applyBorder="0" applyAlignment="0" applyProtection="0"/>
    <xf numFmtId="0" fontId="12" fillId="32" borderId="0" applyNumberFormat="0" applyBorder="0" applyAlignment="0" applyProtection="0"/>
    <xf numFmtId="0" fontId="1" fillId="12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27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6" fillId="45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1" borderId="8" applyNumberFormat="0" applyAlignment="0" applyProtection="0"/>
    <xf numFmtId="0" fontId="24" fillId="31" borderId="8" applyNumberFormat="0" applyAlignment="0" applyProtection="0"/>
    <xf numFmtId="0" fontId="25" fillId="0" borderId="13" applyNumberFormat="0" applyFill="0" applyAlignment="0" applyProtection="0"/>
    <xf numFmtId="0" fontId="26" fillId="46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4" fillId="0" borderId="0"/>
    <xf numFmtId="0" fontId="28" fillId="0" borderId="0"/>
    <xf numFmtId="0" fontId="4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28" fillId="0" borderId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20">
    <xf numFmtId="0" fontId="0" fillId="0" borderId="0" xfId="0"/>
    <xf numFmtId="0" fontId="4" fillId="0" borderId="0" xfId="3" applyNumberFormat="1" applyFont="1" applyAlignment="1" applyProtection="1"/>
    <xf numFmtId="0" fontId="4" fillId="0" borderId="0" xfId="4" applyFont="1" applyAlignment="1" applyProtection="1"/>
    <xf numFmtId="0" fontId="4" fillId="0" borderId="0" xfId="4" applyFont="1" applyProtection="1"/>
    <xf numFmtId="43" fontId="4" fillId="19" borderId="0" xfId="1" applyFont="1" applyFill="1" applyAlignment="1" applyProtection="1">
      <protection locked="0"/>
    </xf>
    <xf numFmtId="0" fontId="4" fillId="0" borderId="0" xfId="3" applyNumberFormat="1" applyFont="1" applyFill="1" applyAlignment="1" applyProtection="1"/>
    <xf numFmtId="0" fontId="3" fillId="0" borderId="0" xfId="3" applyNumberFormat="1" applyFont="1" applyAlignment="1">
      <alignment horizontal="right"/>
    </xf>
    <xf numFmtId="0" fontId="4" fillId="22" borderId="0" xfId="3" applyNumberFormat="1" applyFont="1" applyFill="1" applyAlignment="1" applyProtection="1"/>
    <xf numFmtId="0" fontId="7" fillId="23" borderId="6" xfId="5" applyFont="1" applyFill="1" applyBorder="1" applyAlignment="1">
      <alignment horizontal="center"/>
    </xf>
    <xf numFmtId="0" fontId="7" fillId="23" borderId="6" xfId="5" applyFont="1" applyFill="1" applyBorder="1" applyAlignment="1">
      <alignment horizontal="center" wrapText="1"/>
    </xf>
    <xf numFmtId="0" fontId="8" fillId="24" borderId="7" xfId="6" applyFont="1" applyFill="1" applyBorder="1" applyAlignment="1"/>
    <xf numFmtId="165" fontId="9" fillId="24" borderId="0" xfId="1" applyNumberFormat="1" applyFont="1" applyFill="1"/>
    <xf numFmtId="0" fontId="8" fillId="25" borderId="7" xfId="6" applyFont="1" applyFill="1" applyBorder="1" applyAlignment="1"/>
    <xf numFmtId="165" fontId="9" fillId="25" borderId="0" xfId="1" applyNumberFormat="1" applyFont="1" applyFill="1"/>
    <xf numFmtId="0" fontId="8" fillId="0" borderId="7" xfId="6" applyFont="1" applyFill="1" applyBorder="1" applyAlignment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0" fillId="0" borderId="0" xfId="0" applyFill="1"/>
    <xf numFmtId="0" fontId="37" fillId="15" borderId="0" xfId="4" applyFont="1" applyFill="1" applyAlignment="1" applyProtection="1"/>
    <xf numFmtId="0" fontId="37" fillId="0" borderId="0" xfId="4" applyFont="1" applyFill="1" applyAlignment="1" applyProtection="1"/>
    <xf numFmtId="0" fontId="37" fillId="0" borderId="0" xfId="3" applyNumberFormat="1" applyFont="1" applyAlignment="1" applyProtection="1">
      <alignment horizontal="right"/>
    </xf>
    <xf numFmtId="0" fontId="38" fillId="0" borderId="0" xfId="3" applyNumberFormat="1" applyFont="1" applyAlignment="1" applyProtection="1">
      <alignment horizontal="right"/>
    </xf>
    <xf numFmtId="0" fontId="39" fillId="15" borderId="0" xfId="4" applyFont="1" applyFill="1" applyAlignment="1" applyProtection="1"/>
    <xf numFmtId="0" fontId="37" fillId="16" borderId="0" xfId="4" applyFont="1" applyFill="1" applyAlignment="1" applyProtection="1">
      <alignment horizontal="center"/>
    </xf>
    <xf numFmtId="0" fontId="39" fillId="0" borderId="0" xfId="4" applyFont="1" applyFill="1" applyAlignment="1" applyProtection="1"/>
    <xf numFmtId="0" fontId="39" fillId="16" borderId="0" xfId="4" applyFont="1" applyFill="1" applyAlignment="1" applyProtection="1">
      <alignment horizontal="center"/>
    </xf>
    <xf numFmtId="0" fontId="39" fillId="15" borderId="0" xfId="4" applyNumberFormat="1" applyFont="1" applyFill="1" applyAlignment="1" applyProtection="1"/>
    <xf numFmtId="0" fontId="37" fillId="17" borderId="2" xfId="4" applyFont="1" applyFill="1" applyBorder="1" applyAlignment="1" applyProtection="1">
      <alignment horizontal="center"/>
    </xf>
    <xf numFmtId="0" fontId="37" fillId="16" borderId="2" xfId="4" applyFont="1" applyFill="1" applyBorder="1" applyAlignment="1" applyProtection="1">
      <alignment horizontal="center"/>
    </xf>
    <xf numFmtId="0" fontId="39" fillId="15" borderId="0" xfId="4" applyFont="1" applyFill="1" applyBorder="1" applyAlignment="1" applyProtection="1"/>
    <xf numFmtId="0" fontId="37" fillId="15" borderId="0" xfId="4" applyNumberFormat="1" applyFont="1" applyFill="1" applyAlignment="1" applyProtection="1"/>
    <xf numFmtId="44" fontId="37" fillId="0" borderId="0" xfId="2" applyFont="1" applyFill="1" applyAlignment="1" applyProtection="1"/>
    <xf numFmtId="164" fontId="39" fillId="18" borderId="3" xfId="4" applyNumberFormat="1" applyFont="1" applyFill="1" applyBorder="1" applyAlignment="1" applyProtection="1"/>
    <xf numFmtId="164" fontId="39" fillId="0" borderId="0" xfId="4" applyNumberFormat="1" applyFont="1" applyFill="1" applyBorder="1" applyAlignment="1" applyProtection="1"/>
    <xf numFmtId="164" fontId="39" fillId="15" borderId="3" xfId="4" applyNumberFormat="1" applyFont="1" applyFill="1" applyBorder="1" applyAlignment="1" applyProtection="1"/>
    <xf numFmtId="164" fontId="39" fillId="15" borderId="0" xfId="4" applyNumberFormat="1" applyFont="1" applyFill="1" applyBorder="1" applyAlignment="1" applyProtection="1"/>
    <xf numFmtId="0" fontId="37" fillId="15" borderId="2" xfId="4" applyNumberFormat="1" applyFont="1" applyFill="1" applyBorder="1" applyAlignment="1" applyProtection="1"/>
    <xf numFmtId="0" fontId="38" fillId="0" borderId="0" xfId="4" applyFont="1" applyAlignment="1" applyProtection="1"/>
    <xf numFmtId="0" fontId="38" fillId="0" borderId="0" xfId="4" applyFont="1" applyFill="1" applyAlignment="1" applyProtection="1"/>
    <xf numFmtId="0" fontId="39" fillId="0" borderId="0" xfId="4" applyNumberFormat="1" applyFont="1" applyFill="1" applyAlignment="1" applyProtection="1"/>
    <xf numFmtId="44" fontId="39" fillId="0" borderId="0" xfId="2" applyFont="1" applyFill="1" applyBorder="1" applyAlignment="1" applyProtection="1"/>
    <xf numFmtId="44" fontId="39" fillId="0" borderId="2" xfId="2" applyFont="1" applyFill="1" applyBorder="1" applyAlignment="1" applyProtection="1"/>
    <xf numFmtId="44" fontId="39" fillId="0" borderId="4" xfId="2" applyFont="1" applyFill="1" applyBorder="1" applyAlignment="1" applyProtection="1"/>
    <xf numFmtId="164" fontId="39" fillId="0" borderId="0" xfId="4" applyNumberFormat="1" applyFont="1" applyFill="1" applyAlignment="1" applyProtection="1"/>
    <xf numFmtId="44" fontId="39" fillId="0" borderId="0" xfId="2" applyFont="1" applyFill="1" applyAlignment="1" applyProtection="1"/>
    <xf numFmtId="164" fontId="39" fillId="18" borderId="0" xfId="4" applyNumberFormat="1" applyFont="1" applyFill="1" applyBorder="1" applyAlignment="1" applyProtection="1"/>
    <xf numFmtId="164" fontId="39" fillId="15" borderId="0" xfId="4" applyNumberFormat="1" applyFont="1" applyFill="1" applyAlignment="1" applyProtection="1"/>
    <xf numFmtId="44" fontId="39" fillId="20" borderId="0" xfId="2" applyFont="1" applyFill="1" applyAlignment="1" applyProtection="1"/>
    <xf numFmtId="0" fontId="38" fillId="15" borderId="0" xfId="4" applyNumberFormat="1" applyFont="1" applyFill="1" applyAlignment="1" applyProtection="1"/>
    <xf numFmtId="164" fontId="39" fillId="21" borderId="0" xfId="4" applyNumberFormat="1" applyFont="1" applyFill="1" applyAlignment="1" applyProtection="1">
      <alignment horizontal="right"/>
    </xf>
    <xf numFmtId="44" fontId="39" fillId="19" borderId="0" xfId="2" applyFont="1" applyFill="1" applyAlignment="1" applyProtection="1"/>
    <xf numFmtId="44" fontId="39" fillId="15" borderId="0" xfId="2" applyFont="1" applyFill="1" applyAlignment="1" applyProtection="1"/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39" fontId="39" fillId="0" borderId="0" xfId="4" applyNumberFormat="1" applyFont="1" applyFill="1" applyAlignment="1" applyProtection="1"/>
    <xf numFmtId="39" fontId="39" fillId="15" borderId="0" xfId="4" applyNumberFormat="1" applyFont="1" applyFill="1" applyAlignment="1" applyProtection="1"/>
    <xf numFmtId="44" fontId="39" fillId="19" borderId="2" xfId="2" applyFont="1" applyFill="1" applyBorder="1" applyAlignment="1" applyProtection="1"/>
    <xf numFmtId="44" fontId="39" fillId="15" borderId="2" xfId="2" applyFont="1" applyFill="1" applyBorder="1" applyAlignment="1" applyProtection="1"/>
    <xf numFmtId="0" fontId="37" fillId="0" borderId="0" xfId="4" applyNumberFormat="1" applyFont="1" applyFill="1" applyAlignment="1" applyProtection="1"/>
    <xf numFmtId="44" fontId="39" fillId="19" borderId="0" xfId="2" applyFont="1" applyFill="1" applyBorder="1" applyAlignment="1" applyProtection="1"/>
    <xf numFmtId="44" fontId="37" fillId="18" borderId="5" xfId="2" applyFont="1" applyFill="1" applyBorder="1" applyAlignment="1" applyProtection="1"/>
    <xf numFmtId="0" fontId="38" fillId="15" borderId="0" xfId="4" applyFont="1" applyFill="1" applyAlignment="1" applyProtection="1"/>
    <xf numFmtId="0" fontId="36" fillId="15" borderId="0" xfId="4" applyNumberFormat="1" applyFont="1" applyFill="1" applyAlignment="1" applyProtection="1"/>
    <xf numFmtId="0" fontId="38" fillId="0" borderId="0" xfId="3" applyNumberFormat="1" applyFont="1" applyFill="1" applyAlignment="1" applyProtection="1"/>
    <xf numFmtId="0" fontId="38" fillId="0" borderId="0" xfId="3" applyNumberFormat="1" applyFont="1" applyAlignment="1" applyProtection="1"/>
    <xf numFmtId="0" fontId="3" fillId="0" borderId="0" xfId="3" applyNumberFormat="1" applyFont="1" applyFill="1" applyAlignment="1" applyProtection="1"/>
    <xf numFmtId="0" fontId="40" fillId="15" borderId="0" xfId="4" applyFont="1" applyFill="1" applyAlignment="1" applyProtection="1"/>
    <xf numFmtId="0" fontId="40" fillId="0" borderId="0" xfId="3" applyNumberFormat="1" applyFont="1" applyAlignment="1" applyProtection="1">
      <alignment horizontal="right"/>
    </xf>
    <xf numFmtId="0" fontId="4" fillId="0" borderId="0" xfId="3" applyNumberFormat="1" applyFont="1" applyAlignment="1" applyProtection="1">
      <alignment horizontal="right"/>
    </xf>
    <xf numFmtId="0" fontId="5" fillId="15" borderId="0" xfId="4" applyFont="1" applyFill="1" applyAlignment="1" applyProtection="1"/>
    <xf numFmtId="0" fontId="40" fillId="16" borderId="0" xfId="4" applyFont="1" applyFill="1" applyAlignment="1" applyProtection="1">
      <alignment horizontal="center"/>
    </xf>
    <xf numFmtId="0" fontId="5" fillId="16" borderId="0" xfId="4" applyFont="1" applyFill="1" applyAlignment="1" applyProtection="1">
      <alignment horizontal="center"/>
    </xf>
    <xf numFmtId="0" fontId="5" fillId="15" borderId="0" xfId="4" applyNumberFormat="1" applyFont="1" applyFill="1" applyAlignment="1" applyProtection="1"/>
    <xf numFmtId="0" fontId="40" fillId="17" borderId="2" xfId="4" applyFont="1" applyFill="1" applyBorder="1" applyAlignment="1" applyProtection="1">
      <alignment horizontal="center"/>
    </xf>
    <xf numFmtId="0" fontId="40" fillId="16" borderId="2" xfId="4" applyFont="1" applyFill="1" applyBorder="1" applyAlignment="1" applyProtection="1">
      <alignment horizontal="center"/>
    </xf>
    <xf numFmtId="0" fontId="5" fillId="15" borderId="0" xfId="4" applyFont="1" applyFill="1" applyBorder="1" applyAlignment="1" applyProtection="1"/>
    <xf numFmtId="0" fontId="40" fillId="15" borderId="0" xfId="4" applyNumberFormat="1" applyFont="1" applyFill="1" applyAlignment="1" applyProtection="1"/>
    <xf numFmtId="44" fontId="40" fillId="0" borderId="0" xfId="2" applyFont="1" applyFill="1" applyAlignment="1" applyProtection="1"/>
    <xf numFmtId="164" fontId="40" fillId="15" borderId="0" xfId="4" applyNumberFormat="1" applyFont="1" applyFill="1" applyAlignment="1" applyProtection="1"/>
    <xf numFmtId="44" fontId="40" fillId="15" borderId="0" xfId="2" applyFont="1" applyFill="1" applyAlignment="1" applyProtection="1"/>
    <xf numFmtId="164" fontId="5" fillId="18" borderId="3" xfId="4" applyNumberFormat="1" applyFont="1" applyFill="1" applyBorder="1" applyAlignment="1" applyProtection="1"/>
    <xf numFmtId="164" fontId="5" fillId="15" borderId="0" xfId="4" applyNumberFormat="1" applyFont="1" applyFill="1" applyBorder="1" applyAlignment="1" applyProtection="1"/>
    <xf numFmtId="164" fontId="5" fillId="15" borderId="3" xfId="4" applyNumberFormat="1" applyFont="1" applyFill="1" applyBorder="1" applyAlignment="1" applyProtection="1"/>
    <xf numFmtId="0" fontId="40" fillId="15" borderId="2" xfId="4" applyNumberFormat="1" applyFont="1" applyFill="1" applyBorder="1" applyAlignment="1" applyProtection="1"/>
    <xf numFmtId="0" fontId="3" fillId="0" borderId="2" xfId="4" applyFont="1" applyBorder="1" applyAlignment="1" applyProtection="1">
      <alignment horizontal="center"/>
    </xf>
    <xf numFmtId="0" fontId="5" fillId="0" borderId="0" xfId="4" applyNumberFormat="1" applyFont="1" applyFill="1" applyAlignment="1" applyProtection="1"/>
    <xf numFmtId="44" fontId="5" fillId="0" borderId="0" xfId="2" applyFont="1" applyFill="1" applyBorder="1" applyAlignment="1" applyProtection="1"/>
    <xf numFmtId="164" fontId="5" fillId="0" borderId="0" xfId="4" applyNumberFormat="1" applyFont="1" applyFill="1" applyBorder="1" applyAlignment="1" applyProtection="1"/>
    <xf numFmtId="44" fontId="5" fillId="19" borderId="0" xfId="2" applyFont="1" applyFill="1" applyBorder="1" applyAlignment="1" applyProtection="1">
      <protection locked="0"/>
    </xf>
    <xf numFmtId="39" fontId="5" fillId="0" borderId="0" xfId="4" applyNumberFormat="1" applyFont="1" applyFill="1" applyBorder="1" applyAlignment="1" applyProtection="1"/>
    <xf numFmtId="44" fontId="5" fillId="19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164" fontId="5" fillId="0" borderId="0" xfId="4" applyNumberFormat="1" applyFont="1" applyFill="1" applyAlignment="1" applyProtection="1"/>
    <xf numFmtId="44" fontId="5" fillId="0" borderId="0" xfId="2" applyFont="1" applyFill="1" applyAlignment="1" applyProtection="1"/>
    <xf numFmtId="164" fontId="5" fillId="18" borderId="0" xfId="4" applyNumberFormat="1" applyFont="1" applyFill="1" applyBorder="1" applyAlignment="1" applyProtection="1"/>
    <xf numFmtId="164" fontId="5" fillId="15" borderId="0" xfId="4" applyNumberFormat="1" applyFont="1" applyFill="1" applyAlignment="1" applyProtection="1"/>
    <xf numFmtId="44" fontId="5" fillId="20" borderId="0" xfId="2" applyFont="1" applyFill="1" applyAlignment="1" applyProtection="1">
      <protection locked="0"/>
    </xf>
    <xf numFmtId="44" fontId="5" fillId="19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NumberFormat="1" applyFont="1" applyFill="1" applyAlignment="1" applyProtection="1"/>
    <xf numFmtId="164" fontId="5" fillId="21" borderId="0" xfId="4" applyNumberFormat="1" applyFont="1" applyFill="1" applyAlignment="1" applyProtection="1">
      <alignment horizontal="right"/>
    </xf>
    <xf numFmtId="44" fontId="40" fillId="18" borderId="0" xfId="2" applyFont="1" applyFill="1" applyAlignment="1" applyProtection="1"/>
    <xf numFmtId="39" fontId="5" fillId="0" borderId="0" xfId="4" applyNumberFormat="1" applyFont="1" applyFill="1" applyAlignment="1" applyProtection="1"/>
    <xf numFmtId="39" fontId="5" fillId="15" borderId="0" xfId="4" applyNumberFormat="1" applyFont="1" applyFill="1" applyAlignment="1" applyProtection="1"/>
    <xf numFmtId="44" fontId="5" fillId="15" borderId="2" xfId="2" applyFont="1" applyFill="1" applyBorder="1" applyAlignment="1" applyProtection="1"/>
    <xf numFmtId="0" fontId="40" fillId="0" borderId="0" xfId="4" applyNumberFormat="1" applyFont="1" applyFill="1" applyAlignment="1" applyProtection="1"/>
    <xf numFmtId="44" fontId="40" fillId="18" borderId="5" xfId="2" applyFont="1" applyFill="1" applyBorder="1" applyAlignment="1" applyProtection="1"/>
    <xf numFmtId="0" fontId="4" fillId="15" borderId="0" xfId="4" applyFont="1" applyFill="1" applyAlignment="1" applyProtection="1"/>
    <xf numFmtId="0" fontId="3" fillId="15" borderId="0" xfId="4" applyNumberFormat="1" applyFont="1" applyFill="1" applyAlignment="1" applyProtection="1"/>
    <xf numFmtId="0" fontId="4" fillId="0" borderId="0" xfId="4" applyFont="1" applyAlignment="1" applyProtection="1">
      <protection locked="0"/>
    </xf>
    <xf numFmtId="0" fontId="4" fillId="0" borderId="0" xfId="3" applyNumberFormat="1" applyFont="1" applyAlignment="1" applyProtection="1">
      <protection locked="0"/>
    </xf>
    <xf numFmtId="0" fontId="38" fillId="15" borderId="0" xfId="4" applyNumberFormat="1" applyFont="1" applyFill="1" applyAlignment="1" applyProtection="1">
      <alignment horizontal="left" wrapText="1"/>
    </xf>
    <xf numFmtId="0" fontId="36" fillId="0" borderId="0" xfId="3" applyNumberFormat="1" applyFont="1" applyAlignment="1"/>
    <xf numFmtId="0" fontId="37" fillId="15" borderId="0" xfId="4" applyNumberFormat="1" applyFont="1" applyFill="1" applyAlignment="1" applyProtection="1">
      <alignment horizontal="center"/>
    </xf>
    <xf numFmtId="0" fontId="35" fillId="24" borderId="0" xfId="3" applyNumberFormat="1" applyFont="1" applyFill="1" applyAlignment="1" applyProtection="1">
      <alignment vertical="top" wrapText="1"/>
      <protection locked="0"/>
    </xf>
    <xf numFmtId="0" fontId="38" fillId="15" borderId="0" xfId="4" applyNumberFormat="1" applyFont="1" applyFill="1" applyAlignment="1" applyProtection="1">
      <alignment horizontal="left"/>
    </xf>
    <xf numFmtId="0" fontId="3" fillId="0" borderId="0" xfId="3" applyNumberFormat="1" applyFont="1" applyAlignment="1"/>
    <xf numFmtId="0" fontId="40" fillId="15" borderId="0" xfId="4" applyNumberFormat="1" applyFont="1" applyFill="1" applyAlignment="1" applyProtection="1">
      <alignment horizontal="center"/>
    </xf>
    <xf numFmtId="0" fontId="4" fillId="19" borderId="0" xfId="3" applyNumberFormat="1" applyFont="1" applyFill="1" applyAlignment="1" applyProtection="1">
      <alignment vertical="top" wrapText="1"/>
      <protection locked="0"/>
    </xf>
  </cellXfs>
  <cellStyles count="1267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alculation 2 10" xfId="174"/>
    <cellStyle name="Calculation 2 10 2" xfId="175"/>
    <cellStyle name="Calculation 2 11" xfId="176"/>
    <cellStyle name="Calculation 2 11 2" xfId="177"/>
    <cellStyle name="Calculation 2 12" xfId="178"/>
    <cellStyle name="Calculation 2 12 2" xfId="179"/>
    <cellStyle name="Calculation 2 13" xfId="180"/>
    <cellStyle name="Calculation 2 13 2" xfId="181"/>
    <cellStyle name="Calculation 2 14" xfId="182"/>
    <cellStyle name="Calculation 2 14 2" xfId="183"/>
    <cellStyle name="Calculation 2 15" xfId="184"/>
    <cellStyle name="Calculation 2 15 2" xfId="185"/>
    <cellStyle name="Calculation 2 16" xfId="186"/>
    <cellStyle name="Calculation 2 16 2" xfId="187"/>
    <cellStyle name="Calculation 2 17" xfId="188"/>
    <cellStyle name="Calculation 2 17 2" xfId="189"/>
    <cellStyle name="Calculation 2 18" xfId="190"/>
    <cellStyle name="Calculation 2 18 2" xfId="191"/>
    <cellStyle name="Calculation 2 19" xfId="192"/>
    <cellStyle name="Calculation 2 19 2" xfId="193"/>
    <cellStyle name="Calculation 2 2" xfId="45"/>
    <cellStyle name="Calculation 2 2 10" xfId="194"/>
    <cellStyle name="Calculation 2 2 10 2" xfId="195"/>
    <cellStyle name="Calculation 2 2 11" xfId="196"/>
    <cellStyle name="Calculation 2 2 11 2" xfId="197"/>
    <cellStyle name="Calculation 2 2 12" xfId="198"/>
    <cellStyle name="Calculation 2 2 12 2" xfId="199"/>
    <cellStyle name="Calculation 2 2 13" xfId="200"/>
    <cellStyle name="Calculation 2 2 13 2" xfId="201"/>
    <cellStyle name="Calculation 2 2 14" xfId="202"/>
    <cellStyle name="Calculation 2 2 14 2" xfId="203"/>
    <cellStyle name="Calculation 2 2 15" xfId="204"/>
    <cellStyle name="Calculation 2 2 15 2" xfId="205"/>
    <cellStyle name="Calculation 2 2 16" xfId="206"/>
    <cellStyle name="Calculation 2 2 16 2" xfId="207"/>
    <cellStyle name="Calculation 2 2 17" xfId="208"/>
    <cellStyle name="Calculation 2 2 17 2" xfId="209"/>
    <cellStyle name="Calculation 2 2 18" xfId="210"/>
    <cellStyle name="Calculation 2 2 18 2" xfId="211"/>
    <cellStyle name="Calculation 2 2 19" xfId="212"/>
    <cellStyle name="Calculation 2 2 19 2" xfId="213"/>
    <cellStyle name="Calculation 2 2 2" xfId="214"/>
    <cellStyle name="Calculation 2 2 2 2" xfId="215"/>
    <cellStyle name="Calculation 2 2 20" xfId="216"/>
    <cellStyle name="Calculation 2 2 20 2" xfId="217"/>
    <cellStyle name="Calculation 2 2 21" xfId="218"/>
    <cellStyle name="Calculation 2 2 21 2" xfId="219"/>
    <cellStyle name="Calculation 2 2 22" xfId="220"/>
    <cellStyle name="Calculation 2 2 22 2" xfId="221"/>
    <cellStyle name="Calculation 2 2 23" xfId="222"/>
    <cellStyle name="Calculation 2 2 23 2" xfId="223"/>
    <cellStyle name="Calculation 2 2 24" xfId="224"/>
    <cellStyle name="Calculation 2 2 24 2" xfId="225"/>
    <cellStyle name="Calculation 2 2 25" xfId="226"/>
    <cellStyle name="Calculation 2 2 25 2" xfId="227"/>
    <cellStyle name="Calculation 2 2 26" xfId="228"/>
    <cellStyle name="Calculation 2 2 26 2" xfId="229"/>
    <cellStyle name="Calculation 2 2 27" xfId="230"/>
    <cellStyle name="Calculation 2 2 27 2" xfId="231"/>
    <cellStyle name="Calculation 2 2 28" xfId="232"/>
    <cellStyle name="Calculation 2 2 28 2" xfId="233"/>
    <cellStyle name="Calculation 2 2 29" xfId="234"/>
    <cellStyle name="Calculation 2 2 29 2" xfId="235"/>
    <cellStyle name="Calculation 2 2 3" xfId="236"/>
    <cellStyle name="Calculation 2 2 3 2" xfId="237"/>
    <cellStyle name="Calculation 2 2 30" xfId="238"/>
    <cellStyle name="Calculation 2 2 30 2" xfId="239"/>
    <cellStyle name="Calculation 2 2 31" xfId="240"/>
    <cellStyle name="Calculation 2 2 31 2" xfId="241"/>
    <cellStyle name="Calculation 2 2 32" xfId="242"/>
    <cellStyle name="Calculation 2 2 32 2" xfId="243"/>
    <cellStyle name="Calculation 2 2 33" xfId="244"/>
    <cellStyle name="Calculation 2 2 33 2" xfId="245"/>
    <cellStyle name="Calculation 2 2 34" xfId="246"/>
    <cellStyle name="Calculation 2 2 34 2" xfId="247"/>
    <cellStyle name="Calculation 2 2 35" xfId="248"/>
    <cellStyle name="Calculation 2 2 35 2" xfId="249"/>
    <cellStyle name="Calculation 2 2 36" xfId="250"/>
    <cellStyle name="Calculation 2 2 36 2" xfId="251"/>
    <cellStyle name="Calculation 2 2 37" xfId="252"/>
    <cellStyle name="Calculation 2 2 37 2" xfId="253"/>
    <cellStyle name="Calculation 2 2 38" xfId="254"/>
    <cellStyle name="Calculation 2 2 38 2" xfId="255"/>
    <cellStyle name="Calculation 2 2 39" xfId="256"/>
    <cellStyle name="Calculation 2 2 39 2" xfId="257"/>
    <cellStyle name="Calculation 2 2 4" xfId="258"/>
    <cellStyle name="Calculation 2 2 4 2" xfId="259"/>
    <cellStyle name="Calculation 2 2 40" xfId="260"/>
    <cellStyle name="Calculation 2 2 40 2" xfId="261"/>
    <cellStyle name="Calculation 2 2 41" xfId="262"/>
    <cellStyle name="Calculation 2 2 41 2" xfId="263"/>
    <cellStyle name="Calculation 2 2 42" xfId="264"/>
    <cellStyle name="Calculation 2 2 42 2" xfId="265"/>
    <cellStyle name="Calculation 2 2 43" xfId="266"/>
    <cellStyle name="Calculation 2 2 43 2" xfId="267"/>
    <cellStyle name="Calculation 2 2 44" xfId="268"/>
    <cellStyle name="Calculation 2 2 44 2" xfId="269"/>
    <cellStyle name="Calculation 2 2 45" xfId="270"/>
    <cellStyle name="Calculation 2 2 45 2" xfId="271"/>
    <cellStyle name="Calculation 2 2 46" xfId="272"/>
    <cellStyle name="Calculation 2 2 46 2" xfId="273"/>
    <cellStyle name="Calculation 2 2 47" xfId="274"/>
    <cellStyle name="Calculation 2 2 47 2" xfId="275"/>
    <cellStyle name="Calculation 2 2 48" xfId="276"/>
    <cellStyle name="Calculation 2 2 48 2" xfId="277"/>
    <cellStyle name="Calculation 2 2 49" xfId="278"/>
    <cellStyle name="Calculation 2 2 49 2" xfId="279"/>
    <cellStyle name="Calculation 2 2 5" xfId="280"/>
    <cellStyle name="Calculation 2 2 5 2" xfId="281"/>
    <cellStyle name="Calculation 2 2 50" xfId="282"/>
    <cellStyle name="Calculation 2 2 50 2" xfId="283"/>
    <cellStyle name="Calculation 2 2 51" xfId="284"/>
    <cellStyle name="Calculation 2 2 51 2" xfId="285"/>
    <cellStyle name="Calculation 2 2 52" xfId="286"/>
    <cellStyle name="Calculation 2 2 52 2" xfId="287"/>
    <cellStyle name="Calculation 2 2 53" xfId="288"/>
    <cellStyle name="Calculation 2 2 54" xfId="289"/>
    <cellStyle name="Calculation 2 2 55" xfId="290"/>
    <cellStyle name="Calculation 2 2 56" xfId="291"/>
    <cellStyle name="Calculation 2 2 57" xfId="292"/>
    <cellStyle name="Calculation 2 2 6" xfId="293"/>
    <cellStyle name="Calculation 2 2 6 2" xfId="294"/>
    <cellStyle name="Calculation 2 2 7" xfId="295"/>
    <cellStyle name="Calculation 2 2 7 2" xfId="296"/>
    <cellStyle name="Calculation 2 2 8" xfId="297"/>
    <cellStyle name="Calculation 2 2 8 2" xfId="298"/>
    <cellStyle name="Calculation 2 2 9" xfId="299"/>
    <cellStyle name="Calculation 2 2 9 2" xfId="300"/>
    <cellStyle name="Calculation 2 20" xfId="301"/>
    <cellStyle name="Calculation 2 20 2" xfId="302"/>
    <cellStyle name="Calculation 2 21" xfId="303"/>
    <cellStyle name="Calculation 2 21 2" xfId="304"/>
    <cellStyle name="Calculation 2 22" xfId="305"/>
    <cellStyle name="Calculation 2 22 2" xfId="306"/>
    <cellStyle name="Calculation 2 23" xfId="307"/>
    <cellStyle name="Calculation 2 23 2" xfId="308"/>
    <cellStyle name="Calculation 2 24" xfId="309"/>
    <cellStyle name="Calculation 2 24 2" xfId="310"/>
    <cellStyle name="Calculation 2 25" xfId="311"/>
    <cellStyle name="Calculation 2 25 2" xfId="312"/>
    <cellStyle name="Calculation 2 26" xfId="313"/>
    <cellStyle name="Calculation 2 26 2" xfId="314"/>
    <cellStyle name="Calculation 2 27" xfId="315"/>
    <cellStyle name="Calculation 2 27 2" xfId="316"/>
    <cellStyle name="Calculation 2 28" xfId="317"/>
    <cellStyle name="Calculation 2 28 2" xfId="318"/>
    <cellStyle name="Calculation 2 29" xfId="319"/>
    <cellStyle name="Calculation 2 29 2" xfId="320"/>
    <cellStyle name="Calculation 2 3" xfId="321"/>
    <cellStyle name="Calculation 2 3 2" xfId="322"/>
    <cellStyle name="Calculation 2 30" xfId="323"/>
    <cellStyle name="Calculation 2 30 2" xfId="324"/>
    <cellStyle name="Calculation 2 31" xfId="325"/>
    <cellStyle name="Calculation 2 31 2" xfId="326"/>
    <cellStyle name="Calculation 2 32" xfId="327"/>
    <cellStyle name="Calculation 2 32 2" xfId="328"/>
    <cellStyle name="Calculation 2 33" xfId="329"/>
    <cellStyle name="Calculation 2 33 2" xfId="330"/>
    <cellStyle name="Calculation 2 34" xfId="331"/>
    <cellStyle name="Calculation 2 34 2" xfId="332"/>
    <cellStyle name="Calculation 2 35" xfId="333"/>
    <cellStyle name="Calculation 2 35 2" xfId="334"/>
    <cellStyle name="Calculation 2 36" xfId="335"/>
    <cellStyle name="Calculation 2 36 2" xfId="336"/>
    <cellStyle name="Calculation 2 37" xfId="337"/>
    <cellStyle name="Calculation 2 37 2" xfId="338"/>
    <cellStyle name="Calculation 2 38" xfId="339"/>
    <cellStyle name="Calculation 2 38 2" xfId="340"/>
    <cellStyle name="Calculation 2 39" xfId="341"/>
    <cellStyle name="Calculation 2 39 2" xfId="342"/>
    <cellStyle name="Calculation 2 4" xfId="343"/>
    <cellStyle name="Calculation 2 4 2" xfId="344"/>
    <cellStyle name="Calculation 2 40" xfId="345"/>
    <cellStyle name="Calculation 2 40 2" xfId="346"/>
    <cellStyle name="Calculation 2 41" xfId="347"/>
    <cellStyle name="Calculation 2 41 2" xfId="348"/>
    <cellStyle name="Calculation 2 42" xfId="349"/>
    <cellStyle name="Calculation 2 42 2" xfId="350"/>
    <cellStyle name="Calculation 2 43" xfId="351"/>
    <cellStyle name="Calculation 2 43 2" xfId="352"/>
    <cellStyle name="Calculation 2 44" xfId="353"/>
    <cellStyle name="Calculation 2 44 2" xfId="354"/>
    <cellStyle name="Calculation 2 45" xfId="355"/>
    <cellStyle name="Calculation 2 45 2" xfId="356"/>
    <cellStyle name="Calculation 2 46" xfId="357"/>
    <cellStyle name="Calculation 2 46 2" xfId="358"/>
    <cellStyle name="Calculation 2 47" xfId="359"/>
    <cellStyle name="Calculation 2 47 2" xfId="360"/>
    <cellStyle name="Calculation 2 48" xfId="361"/>
    <cellStyle name="Calculation 2 48 2" xfId="362"/>
    <cellStyle name="Calculation 2 49" xfId="363"/>
    <cellStyle name="Calculation 2 49 2" xfId="364"/>
    <cellStyle name="Calculation 2 5" xfId="365"/>
    <cellStyle name="Calculation 2 5 2" xfId="366"/>
    <cellStyle name="Calculation 2 50" xfId="367"/>
    <cellStyle name="Calculation 2 50 2" xfId="368"/>
    <cellStyle name="Calculation 2 51" xfId="369"/>
    <cellStyle name="Calculation 2 51 2" xfId="370"/>
    <cellStyle name="Calculation 2 52" xfId="371"/>
    <cellStyle name="Calculation 2 52 2" xfId="372"/>
    <cellStyle name="Calculation 2 53" xfId="373"/>
    <cellStyle name="Calculation 2 53 2" xfId="374"/>
    <cellStyle name="Calculation 2 54" xfId="375"/>
    <cellStyle name="Calculation 2 55" xfId="376"/>
    <cellStyle name="Calculation 2 56" xfId="377"/>
    <cellStyle name="Calculation 2 57" xfId="378"/>
    <cellStyle name="Calculation 2 58" xfId="379"/>
    <cellStyle name="Calculation 2 6" xfId="380"/>
    <cellStyle name="Calculation 2 6 2" xfId="381"/>
    <cellStyle name="Calculation 2 7" xfId="382"/>
    <cellStyle name="Calculation 2 7 2" xfId="383"/>
    <cellStyle name="Calculation 2 8" xfId="384"/>
    <cellStyle name="Calculation 2 8 2" xfId="385"/>
    <cellStyle name="Calculation 2 9" xfId="386"/>
    <cellStyle name="Calculation 2 9 2" xfId="387"/>
    <cellStyle name="Check Cell 2" xfId="46"/>
    <cellStyle name="Comma" xfId="1" builtinId="3"/>
    <cellStyle name="Comma 19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2" xfId="57"/>
    <cellStyle name="Comma 2 2 2" xfId="58"/>
    <cellStyle name="Comma 2 2 3" xfId="59"/>
    <cellStyle name="Comma 2 2 4" xfId="60"/>
    <cellStyle name="Comma 2 2 5" xfId="61"/>
    <cellStyle name="Comma 2 3" xfId="62"/>
    <cellStyle name="Comma 2 3 2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3" xfId="70"/>
    <cellStyle name="Comma 3 2" xfId="71"/>
    <cellStyle name="Comma 4" xfId="72"/>
    <cellStyle name="Comma 4 2" xfId="73"/>
    <cellStyle name="Comma 5" xfId="1265"/>
    <cellStyle name="Currency" xfId="2" builtinId="4"/>
    <cellStyle name="Currency 2" xfId="74"/>
    <cellStyle name="Currency 2 2" xfId="75"/>
    <cellStyle name="Currency 2 3" xfId="76"/>
    <cellStyle name="Currency 3" xfId="77"/>
    <cellStyle name="Currency 4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Hyperlink 2 2" xfId="388"/>
    <cellStyle name="Hyperlink 2 3" xfId="389"/>
    <cellStyle name="Input 2" xfId="86"/>
    <cellStyle name="Input 2 10" xfId="390"/>
    <cellStyle name="Input 2 10 2" xfId="391"/>
    <cellStyle name="Input 2 11" xfId="392"/>
    <cellStyle name="Input 2 11 2" xfId="393"/>
    <cellStyle name="Input 2 12" xfId="394"/>
    <cellStyle name="Input 2 12 2" xfId="395"/>
    <cellStyle name="Input 2 13" xfId="396"/>
    <cellStyle name="Input 2 13 2" xfId="397"/>
    <cellStyle name="Input 2 14" xfId="398"/>
    <cellStyle name="Input 2 14 2" xfId="399"/>
    <cellStyle name="Input 2 15" xfId="400"/>
    <cellStyle name="Input 2 15 2" xfId="401"/>
    <cellStyle name="Input 2 16" xfId="402"/>
    <cellStyle name="Input 2 16 2" xfId="403"/>
    <cellStyle name="Input 2 17" xfId="404"/>
    <cellStyle name="Input 2 17 2" xfId="405"/>
    <cellStyle name="Input 2 18" xfId="406"/>
    <cellStyle name="Input 2 18 2" xfId="407"/>
    <cellStyle name="Input 2 19" xfId="408"/>
    <cellStyle name="Input 2 19 2" xfId="409"/>
    <cellStyle name="Input 2 2" xfId="87"/>
    <cellStyle name="Input 2 2 10" xfId="410"/>
    <cellStyle name="Input 2 2 10 2" xfId="411"/>
    <cellStyle name="Input 2 2 11" xfId="412"/>
    <cellStyle name="Input 2 2 11 2" xfId="413"/>
    <cellStyle name="Input 2 2 12" xfId="414"/>
    <cellStyle name="Input 2 2 12 2" xfId="415"/>
    <cellStyle name="Input 2 2 13" xfId="416"/>
    <cellStyle name="Input 2 2 13 2" xfId="417"/>
    <cellStyle name="Input 2 2 14" xfId="418"/>
    <cellStyle name="Input 2 2 14 2" xfId="419"/>
    <cellStyle name="Input 2 2 15" xfId="420"/>
    <cellStyle name="Input 2 2 15 2" xfId="421"/>
    <cellStyle name="Input 2 2 16" xfId="422"/>
    <cellStyle name="Input 2 2 16 2" xfId="423"/>
    <cellStyle name="Input 2 2 17" xfId="424"/>
    <cellStyle name="Input 2 2 17 2" xfId="425"/>
    <cellStyle name="Input 2 2 18" xfId="426"/>
    <cellStyle name="Input 2 2 18 2" xfId="427"/>
    <cellStyle name="Input 2 2 19" xfId="428"/>
    <cellStyle name="Input 2 2 19 2" xfId="429"/>
    <cellStyle name="Input 2 2 2" xfId="430"/>
    <cellStyle name="Input 2 2 2 2" xfId="431"/>
    <cellStyle name="Input 2 2 20" xfId="432"/>
    <cellStyle name="Input 2 2 20 2" xfId="433"/>
    <cellStyle name="Input 2 2 21" xfId="434"/>
    <cellStyle name="Input 2 2 21 2" xfId="435"/>
    <cellStyle name="Input 2 2 22" xfId="436"/>
    <cellStyle name="Input 2 2 22 2" xfId="437"/>
    <cellStyle name="Input 2 2 23" xfId="438"/>
    <cellStyle name="Input 2 2 23 2" xfId="439"/>
    <cellStyle name="Input 2 2 24" xfId="440"/>
    <cellStyle name="Input 2 2 24 2" xfId="441"/>
    <cellStyle name="Input 2 2 25" xfId="442"/>
    <cellStyle name="Input 2 2 25 2" xfId="443"/>
    <cellStyle name="Input 2 2 26" xfId="444"/>
    <cellStyle name="Input 2 2 26 2" xfId="445"/>
    <cellStyle name="Input 2 2 27" xfId="446"/>
    <cellStyle name="Input 2 2 27 2" xfId="447"/>
    <cellStyle name="Input 2 2 28" xfId="448"/>
    <cellStyle name="Input 2 2 28 2" xfId="449"/>
    <cellStyle name="Input 2 2 29" xfId="450"/>
    <cellStyle name="Input 2 2 29 2" xfId="451"/>
    <cellStyle name="Input 2 2 3" xfId="452"/>
    <cellStyle name="Input 2 2 3 2" xfId="453"/>
    <cellStyle name="Input 2 2 30" xfId="454"/>
    <cellStyle name="Input 2 2 30 2" xfId="455"/>
    <cellStyle name="Input 2 2 31" xfId="456"/>
    <cellStyle name="Input 2 2 31 2" xfId="457"/>
    <cellStyle name="Input 2 2 32" xfId="458"/>
    <cellStyle name="Input 2 2 32 2" xfId="459"/>
    <cellStyle name="Input 2 2 33" xfId="460"/>
    <cellStyle name="Input 2 2 33 2" xfId="461"/>
    <cellStyle name="Input 2 2 34" xfId="462"/>
    <cellStyle name="Input 2 2 34 2" xfId="463"/>
    <cellStyle name="Input 2 2 35" xfId="464"/>
    <cellStyle name="Input 2 2 35 2" xfId="465"/>
    <cellStyle name="Input 2 2 36" xfId="466"/>
    <cellStyle name="Input 2 2 36 2" xfId="467"/>
    <cellStyle name="Input 2 2 37" xfId="468"/>
    <cellStyle name="Input 2 2 37 2" xfId="469"/>
    <cellStyle name="Input 2 2 38" xfId="470"/>
    <cellStyle name="Input 2 2 38 2" xfId="471"/>
    <cellStyle name="Input 2 2 39" xfId="472"/>
    <cellStyle name="Input 2 2 39 2" xfId="473"/>
    <cellStyle name="Input 2 2 4" xfId="474"/>
    <cellStyle name="Input 2 2 4 2" xfId="475"/>
    <cellStyle name="Input 2 2 40" xfId="476"/>
    <cellStyle name="Input 2 2 40 2" xfId="477"/>
    <cellStyle name="Input 2 2 41" xfId="478"/>
    <cellStyle name="Input 2 2 41 2" xfId="479"/>
    <cellStyle name="Input 2 2 42" xfId="480"/>
    <cellStyle name="Input 2 2 42 2" xfId="481"/>
    <cellStyle name="Input 2 2 43" xfId="482"/>
    <cellStyle name="Input 2 2 43 2" xfId="483"/>
    <cellStyle name="Input 2 2 44" xfId="484"/>
    <cellStyle name="Input 2 2 44 2" xfId="485"/>
    <cellStyle name="Input 2 2 45" xfId="486"/>
    <cellStyle name="Input 2 2 45 2" xfId="487"/>
    <cellStyle name="Input 2 2 46" xfId="488"/>
    <cellStyle name="Input 2 2 46 2" xfId="489"/>
    <cellStyle name="Input 2 2 47" xfId="490"/>
    <cellStyle name="Input 2 2 47 2" xfId="491"/>
    <cellStyle name="Input 2 2 48" xfId="492"/>
    <cellStyle name="Input 2 2 48 2" xfId="493"/>
    <cellStyle name="Input 2 2 49" xfId="494"/>
    <cellStyle name="Input 2 2 49 2" xfId="495"/>
    <cellStyle name="Input 2 2 5" xfId="496"/>
    <cellStyle name="Input 2 2 5 2" xfId="497"/>
    <cellStyle name="Input 2 2 50" xfId="498"/>
    <cellStyle name="Input 2 2 50 2" xfId="499"/>
    <cellStyle name="Input 2 2 51" xfId="500"/>
    <cellStyle name="Input 2 2 51 2" xfId="501"/>
    <cellStyle name="Input 2 2 52" xfId="502"/>
    <cellStyle name="Input 2 2 52 2" xfId="503"/>
    <cellStyle name="Input 2 2 53" xfId="504"/>
    <cellStyle name="Input 2 2 54" xfId="505"/>
    <cellStyle name="Input 2 2 55" xfId="506"/>
    <cellStyle name="Input 2 2 56" xfId="507"/>
    <cellStyle name="Input 2 2 57" xfId="508"/>
    <cellStyle name="Input 2 2 6" xfId="509"/>
    <cellStyle name="Input 2 2 6 2" xfId="510"/>
    <cellStyle name="Input 2 2 7" xfId="511"/>
    <cellStyle name="Input 2 2 7 2" xfId="512"/>
    <cellStyle name="Input 2 2 8" xfId="513"/>
    <cellStyle name="Input 2 2 8 2" xfId="514"/>
    <cellStyle name="Input 2 2 9" xfId="515"/>
    <cellStyle name="Input 2 2 9 2" xfId="516"/>
    <cellStyle name="Input 2 20" xfId="517"/>
    <cellStyle name="Input 2 20 2" xfId="518"/>
    <cellStyle name="Input 2 21" xfId="519"/>
    <cellStyle name="Input 2 21 2" xfId="520"/>
    <cellStyle name="Input 2 22" xfId="521"/>
    <cellStyle name="Input 2 22 2" xfId="522"/>
    <cellStyle name="Input 2 23" xfId="523"/>
    <cellStyle name="Input 2 23 2" xfId="524"/>
    <cellStyle name="Input 2 24" xfId="525"/>
    <cellStyle name="Input 2 24 2" xfId="526"/>
    <cellStyle name="Input 2 25" xfId="527"/>
    <cellStyle name="Input 2 25 2" xfId="528"/>
    <cellStyle name="Input 2 26" xfId="529"/>
    <cellStyle name="Input 2 26 2" xfId="530"/>
    <cellStyle name="Input 2 27" xfId="531"/>
    <cellStyle name="Input 2 27 2" xfId="532"/>
    <cellStyle name="Input 2 28" xfId="533"/>
    <cellStyle name="Input 2 28 2" xfId="534"/>
    <cellStyle name="Input 2 29" xfId="535"/>
    <cellStyle name="Input 2 29 2" xfId="536"/>
    <cellStyle name="Input 2 3" xfId="537"/>
    <cellStyle name="Input 2 3 2" xfId="538"/>
    <cellStyle name="Input 2 30" xfId="539"/>
    <cellStyle name="Input 2 30 2" xfId="540"/>
    <cellStyle name="Input 2 31" xfId="541"/>
    <cellStyle name="Input 2 31 2" xfId="542"/>
    <cellStyle name="Input 2 32" xfId="543"/>
    <cellStyle name="Input 2 32 2" xfId="544"/>
    <cellStyle name="Input 2 33" xfId="545"/>
    <cellStyle name="Input 2 33 2" xfId="546"/>
    <cellStyle name="Input 2 34" xfId="547"/>
    <cellStyle name="Input 2 34 2" xfId="548"/>
    <cellStyle name="Input 2 35" xfId="549"/>
    <cellStyle name="Input 2 35 2" xfId="550"/>
    <cellStyle name="Input 2 36" xfId="551"/>
    <cellStyle name="Input 2 36 2" xfId="552"/>
    <cellStyle name="Input 2 37" xfId="553"/>
    <cellStyle name="Input 2 37 2" xfId="554"/>
    <cellStyle name="Input 2 38" xfId="555"/>
    <cellStyle name="Input 2 38 2" xfId="556"/>
    <cellStyle name="Input 2 39" xfId="557"/>
    <cellStyle name="Input 2 39 2" xfId="558"/>
    <cellStyle name="Input 2 4" xfId="559"/>
    <cellStyle name="Input 2 4 2" xfId="560"/>
    <cellStyle name="Input 2 40" xfId="561"/>
    <cellStyle name="Input 2 40 2" xfId="562"/>
    <cellStyle name="Input 2 41" xfId="563"/>
    <cellStyle name="Input 2 41 2" xfId="564"/>
    <cellStyle name="Input 2 42" xfId="565"/>
    <cellStyle name="Input 2 42 2" xfId="566"/>
    <cellStyle name="Input 2 43" xfId="567"/>
    <cellStyle name="Input 2 43 2" xfId="568"/>
    <cellStyle name="Input 2 44" xfId="569"/>
    <cellStyle name="Input 2 44 2" xfId="570"/>
    <cellStyle name="Input 2 45" xfId="571"/>
    <cellStyle name="Input 2 45 2" xfId="572"/>
    <cellStyle name="Input 2 46" xfId="573"/>
    <cellStyle name="Input 2 46 2" xfId="574"/>
    <cellStyle name="Input 2 47" xfId="575"/>
    <cellStyle name="Input 2 47 2" xfId="576"/>
    <cellStyle name="Input 2 48" xfId="577"/>
    <cellStyle name="Input 2 48 2" xfId="578"/>
    <cellStyle name="Input 2 49" xfId="579"/>
    <cellStyle name="Input 2 49 2" xfId="580"/>
    <cellStyle name="Input 2 5" xfId="581"/>
    <cellStyle name="Input 2 5 2" xfId="582"/>
    <cellStyle name="Input 2 50" xfId="583"/>
    <cellStyle name="Input 2 50 2" xfId="584"/>
    <cellStyle name="Input 2 51" xfId="585"/>
    <cellStyle name="Input 2 51 2" xfId="586"/>
    <cellStyle name="Input 2 52" xfId="587"/>
    <cellStyle name="Input 2 52 2" xfId="588"/>
    <cellStyle name="Input 2 53" xfId="589"/>
    <cellStyle name="Input 2 53 2" xfId="590"/>
    <cellStyle name="Input 2 54" xfId="591"/>
    <cellStyle name="Input 2 55" xfId="592"/>
    <cellStyle name="Input 2 56" xfId="593"/>
    <cellStyle name="Input 2 57" xfId="594"/>
    <cellStyle name="Input 2 58" xfId="595"/>
    <cellStyle name="Input 2 6" xfId="596"/>
    <cellStyle name="Input 2 6 2" xfId="597"/>
    <cellStyle name="Input 2 7" xfId="598"/>
    <cellStyle name="Input 2 7 2" xfId="599"/>
    <cellStyle name="Input 2 8" xfId="600"/>
    <cellStyle name="Input 2 8 2" xfId="601"/>
    <cellStyle name="Input 2 9" xfId="602"/>
    <cellStyle name="Input 2 9 2" xfId="603"/>
    <cellStyle name="Linked Cell 2" xfId="88"/>
    <cellStyle name="Neutral 2" xfId="89"/>
    <cellStyle name="Normal" xfId="0" builtinId="0"/>
    <cellStyle name="Normal 10" xfId="90"/>
    <cellStyle name="Normal 11" xfId="91"/>
    <cellStyle name="Normal 2" xfId="3"/>
    <cellStyle name="Normal 2 10" xfId="92"/>
    <cellStyle name="Normal 2 10 2" xfId="93"/>
    <cellStyle name="Normal 2 11" xfId="94"/>
    <cellStyle name="Normal 2 11 2" xfId="95"/>
    <cellStyle name="Normal 2 12" xfId="96"/>
    <cellStyle name="Normal 2 12 2" xfId="97"/>
    <cellStyle name="Normal 2 12 3" xfId="98"/>
    <cellStyle name="Normal 2 12 4" xfId="99"/>
    <cellStyle name="Normal 2 12 5" xfId="100"/>
    <cellStyle name="Normal 2 12 6" xfId="101"/>
    <cellStyle name="Normal 2 12 7" xfId="102"/>
    <cellStyle name="Normal 2 12 8" xfId="103"/>
    <cellStyle name="Normal 2 13" xfId="104"/>
    <cellStyle name="Normal 2 13 2" xfId="105"/>
    <cellStyle name="Normal 2 14" xfId="106"/>
    <cellStyle name="Normal 2 14 2" xfId="107"/>
    <cellStyle name="Normal 2 15" xfId="108"/>
    <cellStyle name="Normal 2 15 2" xfId="109"/>
    <cellStyle name="Normal 2 16" xfId="110"/>
    <cellStyle name="Normal 2 17" xfId="111"/>
    <cellStyle name="Normal 2 18" xfId="112"/>
    <cellStyle name="Normal 2 2" xfId="113"/>
    <cellStyle name="Normal 2 2 10" xfId="114"/>
    <cellStyle name="Normal 2 2 11" xfId="604"/>
    <cellStyle name="Normal 2 2 12" xfId="605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3" xfId="129"/>
    <cellStyle name="Normal 2 3 2" xfId="130"/>
    <cellStyle name="Normal 2 3 3" xfId="131"/>
    <cellStyle name="Normal 2 3 4" xfId="606"/>
    <cellStyle name="Normal 2 4" xfId="132"/>
    <cellStyle name="Normal 2 4 2" xfId="133"/>
    <cellStyle name="Normal 2 4 3" xfId="134"/>
    <cellStyle name="Normal 2 4 4" xfId="607"/>
    <cellStyle name="Normal 2 4 5" xfId="608"/>
    <cellStyle name="Normal 2 5" xfId="135"/>
    <cellStyle name="Normal 2 5 2" xfId="136"/>
    <cellStyle name="Normal 2 5 3" xfId="137"/>
    <cellStyle name="Normal 2 6" xfId="138"/>
    <cellStyle name="Normal 2 6 2" xfId="139"/>
    <cellStyle name="Normal 2 7" xfId="140"/>
    <cellStyle name="Normal 2 7 2" xfId="141"/>
    <cellStyle name="Normal 2 8" xfId="142"/>
    <cellStyle name="Normal 2 8 2" xfId="143"/>
    <cellStyle name="Normal 2 9" xfId="144"/>
    <cellStyle name="Normal 2 9 2" xfId="145"/>
    <cellStyle name="Normal 3" xfId="146"/>
    <cellStyle name="Normal 3 2" xfId="147"/>
    <cellStyle name="Normal 3 2 2" xfId="148"/>
    <cellStyle name="Normal 3 2 3" xfId="609"/>
    <cellStyle name="Normal 3 2 4" xfId="610"/>
    <cellStyle name="Normal 3 3" xfId="149"/>
    <cellStyle name="Normal 3 4" xfId="611"/>
    <cellStyle name="Normal 3 5" xfId="612"/>
    <cellStyle name="Normal 4" xfId="150"/>
    <cellStyle name="Normal 4 2" xfId="151"/>
    <cellStyle name="Normal 4 3" xfId="152"/>
    <cellStyle name="Normal 4 4" xfId="613"/>
    <cellStyle name="Normal 5" xfId="153"/>
    <cellStyle name="Normal 5 2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9" xfId="161"/>
    <cellStyle name="Normal 9 2" xfId="1266"/>
    <cellStyle name="Normal_2006-07 Schedule 5 Draft" xfId="4"/>
    <cellStyle name="Normal_pyaje" xfId="5"/>
    <cellStyle name="Normal_PYCollegeSNA" xfId="6"/>
    <cellStyle name="Note 2" xfId="162"/>
    <cellStyle name="Note 2 2" xfId="163"/>
    <cellStyle name="Note 2 3" xfId="164"/>
    <cellStyle name="Note 2 3 10" xfId="614"/>
    <cellStyle name="Note 2 3 10 2" xfId="615"/>
    <cellStyle name="Note 2 3 11" xfId="616"/>
    <cellStyle name="Note 2 3 11 2" xfId="617"/>
    <cellStyle name="Note 2 3 12" xfId="618"/>
    <cellStyle name="Note 2 3 12 2" xfId="619"/>
    <cellStyle name="Note 2 3 13" xfId="620"/>
    <cellStyle name="Note 2 3 13 2" xfId="621"/>
    <cellStyle name="Note 2 3 14" xfId="622"/>
    <cellStyle name="Note 2 3 14 2" xfId="623"/>
    <cellStyle name="Note 2 3 15" xfId="624"/>
    <cellStyle name="Note 2 3 15 2" xfId="625"/>
    <cellStyle name="Note 2 3 16" xfId="626"/>
    <cellStyle name="Note 2 3 16 2" xfId="627"/>
    <cellStyle name="Note 2 3 17" xfId="628"/>
    <cellStyle name="Note 2 3 17 2" xfId="629"/>
    <cellStyle name="Note 2 3 18" xfId="630"/>
    <cellStyle name="Note 2 3 18 2" xfId="631"/>
    <cellStyle name="Note 2 3 19" xfId="632"/>
    <cellStyle name="Note 2 3 19 2" xfId="633"/>
    <cellStyle name="Note 2 3 2" xfId="634"/>
    <cellStyle name="Note 2 3 2 2" xfId="635"/>
    <cellStyle name="Note 2 3 20" xfId="636"/>
    <cellStyle name="Note 2 3 20 2" xfId="637"/>
    <cellStyle name="Note 2 3 21" xfId="638"/>
    <cellStyle name="Note 2 3 21 2" xfId="639"/>
    <cellStyle name="Note 2 3 22" xfId="640"/>
    <cellStyle name="Note 2 3 22 2" xfId="641"/>
    <cellStyle name="Note 2 3 23" xfId="642"/>
    <cellStyle name="Note 2 3 23 2" xfId="643"/>
    <cellStyle name="Note 2 3 24" xfId="644"/>
    <cellStyle name="Note 2 3 24 2" xfId="645"/>
    <cellStyle name="Note 2 3 25" xfId="646"/>
    <cellStyle name="Note 2 3 25 2" xfId="647"/>
    <cellStyle name="Note 2 3 26" xfId="648"/>
    <cellStyle name="Note 2 3 26 2" xfId="649"/>
    <cellStyle name="Note 2 3 27" xfId="650"/>
    <cellStyle name="Note 2 3 27 2" xfId="651"/>
    <cellStyle name="Note 2 3 28" xfId="652"/>
    <cellStyle name="Note 2 3 28 2" xfId="653"/>
    <cellStyle name="Note 2 3 29" xfId="654"/>
    <cellStyle name="Note 2 3 29 2" xfId="655"/>
    <cellStyle name="Note 2 3 3" xfId="656"/>
    <cellStyle name="Note 2 3 3 2" xfId="657"/>
    <cellStyle name="Note 2 3 30" xfId="658"/>
    <cellStyle name="Note 2 3 30 2" xfId="659"/>
    <cellStyle name="Note 2 3 31" xfId="660"/>
    <cellStyle name="Note 2 3 31 2" xfId="661"/>
    <cellStyle name="Note 2 3 32" xfId="662"/>
    <cellStyle name="Note 2 3 32 2" xfId="663"/>
    <cellStyle name="Note 2 3 33" xfId="664"/>
    <cellStyle name="Note 2 3 33 2" xfId="665"/>
    <cellStyle name="Note 2 3 34" xfId="666"/>
    <cellStyle name="Note 2 3 34 2" xfId="667"/>
    <cellStyle name="Note 2 3 35" xfId="668"/>
    <cellStyle name="Note 2 3 35 2" xfId="669"/>
    <cellStyle name="Note 2 3 36" xfId="670"/>
    <cellStyle name="Note 2 3 36 2" xfId="671"/>
    <cellStyle name="Note 2 3 37" xfId="672"/>
    <cellStyle name="Note 2 3 37 2" xfId="673"/>
    <cellStyle name="Note 2 3 38" xfId="674"/>
    <cellStyle name="Note 2 3 38 2" xfId="675"/>
    <cellStyle name="Note 2 3 39" xfId="676"/>
    <cellStyle name="Note 2 3 39 2" xfId="677"/>
    <cellStyle name="Note 2 3 4" xfId="678"/>
    <cellStyle name="Note 2 3 4 2" xfId="679"/>
    <cellStyle name="Note 2 3 40" xfId="680"/>
    <cellStyle name="Note 2 3 40 2" xfId="681"/>
    <cellStyle name="Note 2 3 41" xfId="682"/>
    <cellStyle name="Note 2 3 41 2" xfId="683"/>
    <cellStyle name="Note 2 3 42" xfId="684"/>
    <cellStyle name="Note 2 3 42 2" xfId="685"/>
    <cellStyle name="Note 2 3 43" xfId="686"/>
    <cellStyle name="Note 2 3 43 2" xfId="687"/>
    <cellStyle name="Note 2 3 44" xfId="688"/>
    <cellStyle name="Note 2 3 44 2" xfId="689"/>
    <cellStyle name="Note 2 3 45" xfId="690"/>
    <cellStyle name="Note 2 3 45 2" xfId="691"/>
    <cellStyle name="Note 2 3 46" xfId="692"/>
    <cellStyle name="Note 2 3 46 2" xfId="693"/>
    <cellStyle name="Note 2 3 47" xfId="694"/>
    <cellStyle name="Note 2 3 47 2" xfId="695"/>
    <cellStyle name="Note 2 3 48" xfId="696"/>
    <cellStyle name="Note 2 3 48 2" xfId="697"/>
    <cellStyle name="Note 2 3 49" xfId="698"/>
    <cellStyle name="Note 2 3 49 2" xfId="699"/>
    <cellStyle name="Note 2 3 5" xfId="700"/>
    <cellStyle name="Note 2 3 5 2" xfId="701"/>
    <cellStyle name="Note 2 3 50" xfId="702"/>
    <cellStyle name="Note 2 3 50 2" xfId="703"/>
    <cellStyle name="Note 2 3 51" xfId="704"/>
    <cellStyle name="Note 2 3 51 2" xfId="705"/>
    <cellStyle name="Note 2 3 52" xfId="706"/>
    <cellStyle name="Note 2 3 52 2" xfId="707"/>
    <cellStyle name="Note 2 3 53" xfId="708"/>
    <cellStyle name="Note 2 3 54" xfId="709"/>
    <cellStyle name="Note 2 3 55" xfId="710"/>
    <cellStyle name="Note 2 3 56" xfId="711"/>
    <cellStyle name="Note 2 3 57" xfId="712"/>
    <cellStyle name="Note 2 3 6" xfId="713"/>
    <cellStyle name="Note 2 3 6 2" xfId="714"/>
    <cellStyle name="Note 2 3 7" xfId="715"/>
    <cellStyle name="Note 2 3 7 2" xfId="716"/>
    <cellStyle name="Note 2 3 8" xfId="717"/>
    <cellStyle name="Note 2 3 8 2" xfId="718"/>
    <cellStyle name="Note 2 3 9" xfId="719"/>
    <cellStyle name="Note 2 3 9 2" xfId="720"/>
    <cellStyle name="Note 2 4" xfId="165"/>
    <cellStyle name="Note 2 4 10" xfId="721"/>
    <cellStyle name="Note 2 4 10 2" xfId="722"/>
    <cellStyle name="Note 2 4 11" xfId="723"/>
    <cellStyle name="Note 2 4 11 2" xfId="724"/>
    <cellStyle name="Note 2 4 12" xfId="725"/>
    <cellStyle name="Note 2 4 12 2" xfId="726"/>
    <cellStyle name="Note 2 4 13" xfId="727"/>
    <cellStyle name="Note 2 4 13 2" xfId="728"/>
    <cellStyle name="Note 2 4 14" xfId="729"/>
    <cellStyle name="Note 2 4 14 2" xfId="730"/>
    <cellStyle name="Note 2 4 15" xfId="731"/>
    <cellStyle name="Note 2 4 15 2" xfId="732"/>
    <cellStyle name="Note 2 4 16" xfId="733"/>
    <cellStyle name="Note 2 4 16 2" xfId="734"/>
    <cellStyle name="Note 2 4 17" xfId="735"/>
    <cellStyle name="Note 2 4 17 2" xfId="736"/>
    <cellStyle name="Note 2 4 18" xfId="737"/>
    <cellStyle name="Note 2 4 18 2" xfId="738"/>
    <cellStyle name="Note 2 4 19" xfId="739"/>
    <cellStyle name="Note 2 4 19 2" xfId="740"/>
    <cellStyle name="Note 2 4 2" xfId="741"/>
    <cellStyle name="Note 2 4 2 2" xfId="742"/>
    <cellStyle name="Note 2 4 20" xfId="743"/>
    <cellStyle name="Note 2 4 20 2" xfId="744"/>
    <cellStyle name="Note 2 4 21" xfId="745"/>
    <cellStyle name="Note 2 4 21 2" xfId="746"/>
    <cellStyle name="Note 2 4 22" xfId="747"/>
    <cellStyle name="Note 2 4 22 2" xfId="748"/>
    <cellStyle name="Note 2 4 23" xfId="749"/>
    <cellStyle name="Note 2 4 23 2" xfId="750"/>
    <cellStyle name="Note 2 4 24" xfId="751"/>
    <cellStyle name="Note 2 4 24 2" xfId="752"/>
    <cellStyle name="Note 2 4 25" xfId="753"/>
    <cellStyle name="Note 2 4 25 2" xfId="754"/>
    <cellStyle name="Note 2 4 26" xfId="755"/>
    <cellStyle name="Note 2 4 26 2" xfId="756"/>
    <cellStyle name="Note 2 4 27" xfId="757"/>
    <cellStyle name="Note 2 4 27 2" xfId="758"/>
    <cellStyle name="Note 2 4 28" xfId="759"/>
    <cellStyle name="Note 2 4 28 2" xfId="760"/>
    <cellStyle name="Note 2 4 29" xfId="761"/>
    <cellStyle name="Note 2 4 29 2" xfId="762"/>
    <cellStyle name="Note 2 4 3" xfId="763"/>
    <cellStyle name="Note 2 4 3 2" xfId="764"/>
    <cellStyle name="Note 2 4 30" xfId="765"/>
    <cellStyle name="Note 2 4 30 2" xfId="766"/>
    <cellStyle name="Note 2 4 31" xfId="767"/>
    <cellStyle name="Note 2 4 31 2" xfId="768"/>
    <cellStyle name="Note 2 4 32" xfId="769"/>
    <cellStyle name="Note 2 4 32 2" xfId="770"/>
    <cellStyle name="Note 2 4 33" xfId="771"/>
    <cellStyle name="Note 2 4 33 2" xfId="772"/>
    <cellStyle name="Note 2 4 34" xfId="773"/>
    <cellStyle name="Note 2 4 34 2" xfId="774"/>
    <cellStyle name="Note 2 4 35" xfId="775"/>
    <cellStyle name="Note 2 4 35 2" xfId="776"/>
    <cellStyle name="Note 2 4 36" xfId="777"/>
    <cellStyle name="Note 2 4 36 2" xfId="778"/>
    <cellStyle name="Note 2 4 37" xfId="779"/>
    <cellStyle name="Note 2 4 37 2" xfId="780"/>
    <cellStyle name="Note 2 4 38" xfId="781"/>
    <cellStyle name="Note 2 4 38 2" xfId="782"/>
    <cellStyle name="Note 2 4 39" xfId="783"/>
    <cellStyle name="Note 2 4 39 2" xfId="784"/>
    <cellStyle name="Note 2 4 4" xfId="785"/>
    <cellStyle name="Note 2 4 4 2" xfId="786"/>
    <cellStyle name="Note 2 4 40" xfId="787"/>
    <cellStyle name="Note 2 4 40 2" xfId="788"/>
    <cellStyle name="Note 2 4 41" xfId="789"/>
    <cellStyle name="Note 2 4 41 2" xfId="790"/>
    <cellStyle name="Note 2 4 42" xfId="791"/>
    <cellStyle name="Note 2 4 42 2" xfId="792"/>
    <cellStyle name="Note 2 4 43" xfId="793"/>
    <cellStyle name="Note 2 4 43 2" xfId="794"/>
    <cellStyle name="Note 2 4 44" xfId="795"/>
    <cellStyle name="Note 2 4 44 2" xfId="796"/>
    <cellStyle name="Note 2 4 45" xfId="797"/>
    <cellStyle name="Note 2 4 45 2" xfId="798"/>
    <cellStyle name="Note 2 4 46" xfId="799"/>
    <cellStyle name="Note 2 4 46 2" xfId="800"/>
    <cellStyle name="Note 2 4 47" xfId="801"/>
    <cellStyle name="Note 2 4 47 2" xfId="802"/>
    <cellStyle name="Note 2 4 48" xfId="803"/>
    <cellStyle name="Note 2 4 48 2" xfId="804"/>
    <cellStyle name="Note 2 4 49" xfId="805"/>
    <cellStyle name="Note 2 4 49 2" xfId="806"/>
    <cellStyle name="Note 2 4 5" xfId="807"/>
    <cellStyle name="Note 2 4 5 2" xfId="808"/>
    <cellStyle name="Note 2 4 50" xfId="809"/>
    <cellStyle name="Note 2 4 50 2" xfId="810"/>
    <cellStyle name="Note 2 4 51" xfId="811"/>
    <cellStyle name="Note 2 4 51 2" xfId="812"/>
    <cellStyle name="Note 2 4 52" xfId="813"/>
    <cellStyle name="Note 2 4 52 2" xfId="814"/>
    <cellStyle name="Note 2 4 53" xfId="815"/>
    <cellStyle name="Note 2 4 54" xfId="816"/>
    <cellStyle name="Note 2 4 55" xfId="817"/>
    <cellStyle name="Note 2 4 56" xfId="818"/>
    <cellStyle name="Note 2 4 57" xfId="819"/>
    <cellStyle name="Note 2 4 6" xfId="820"/>
    <cellStyle name="Note 2 4 6 2" xfId="821"/>
    <cellStyle name="Note 2 4 7" xfId="822"/>
    <cellStyle name="Note 2 4 7 2" xfId="823"/>
    <cellStyle name="Note 2 4 8" xfId="824"/>
    <cellStyle name="Note 2 4 8 2" xfId="825"/>
    <cellStyle name="Note 2 4 9" xfId="826"/>
    <cellStyle name="Note 2 4 9 2" xfId="827"/>
    <cellStyle name="Note 2 5" xfId="828"/>
    <cellStyle name="Note 2 5 2" xfId="829"/>
    <cellStyle name="Note 2 6" xfId="830"/>
    <cellStyle name="Note 2 6 2" xfId="831"/>
    <cellStyle name="Note 2 7" xfId="832"/>
    <cellStyle name="Note 2 7 2" xfId="833"/>
    <cellStyle name="Note 2 8" xfId="834"/>
    <cellStyle name="Note 3" xfId="166"/>
    <cellStyle name="Output 2" xfId="167"/>
    <cellStyle name="Output 2 10" xfId="835"/>
    <cellStyle name="Output 2 10 2" xfId="836"/>
    <cellStyle name="Output 2 11" xfId="837"/>
    <cellStyle name="Output 2 11 2" xfId="838"/>
    <cellStyle name="Output 2 12" xfId="839"/>
    <cellStyle name="Output 2 12 2" xfId="840"/>
    <cellStyle name="Output 2 13" xfId="841"/>
    <cellStyle name="Output 2 13 2" xfId="842"/>
    <cellStyle name="Output 2 14" xfId="843"/>
    <cellStyle name="Output 2 14 2" xfId="844"/>
    <cellStyle name="Output 2 15" xfId="845"/>
    <cellStyle name="Output 2 15 2" xfId="846"/>
    <cellStyle name="Output 2 16" xfId="847"/>
    <cellStyle name="Output 2 16 2" xfId="848"/>
    <cellStyle name="Output 2 17" xfId="849"/>
    <cellStyle name="Output 2 17 2" xfId="850"/>
    <cellStyle name="Output 2 18" xfId="851"/>
    <cellStyle name="Output 2 18 2" xfId="852"/>
    <cellStyle name="Output 2 19" xfId="853"/>
    <cellStyle name="Output 2 19 2" xfId="854"/>
    <cellStyle name="Output 2 2" xfId="168"/>
    <cellStyle name="Output 2 2 10" xfId="855"/>
    <cellStyle name="Output 2 2 10 2" xfId="856"/>
    <cellStyle name="Output 2 2 11" xfId="857"/>
    <cellStyle name="Output 2 2 11 2" xfId="858"/>
    <cellStyle name="Output 2 2 12" xfId="859"/>
    <cellStyle name="Output 2 2 12 2" xfId="860"/>
    <cellStyle name="Output 2 2 13" xfId="861"/>
    <cellStyle name="Output 2 2 13 2" xfId="862"/>
    <cellStyle name="Output 2 2 14" xfId="863"/>
    <cellStyle name="Output 2 2 14 2" xfId="864"/>
    <cellStyle name="Output 2 2 15" xfId="865"/>
    <cellStyle name="Output 2 2 15 2" xfId="866"/>
    <cellStyle name="Output 2 2 16" xfId="867"/>
    <cellStyle name="Output 2 2 16 2" xfId="868"/>
    <cellStyle name="Output 2 2 17" xfId="869"/>
    <cellStyle name="Output 2 2 17 2" xfId="870"/>
    <cellStyle name="Output 2 2 18" xfId="871"/>
    <cellStyle name="Output 2 2 18 2" xfId="872"/>
    <cellStyle name="Output 2 2 19" xfId="873"/>
    <cellStyle name="Output 2 2 19 2" xfId="874"/>
    <cellStyle name="Output 2 2 2" xfId="875"/>
    <cellStyle name="Output 2 2 2 2" xfId="876"/>
    <cellStyle name="Output 2 2 20" xfId="877"/>
    <cellStyle name="Output 2 2 20 2" xfId="878"/>
    <cellStyle name="Output 2 2 21" xfId="879"/>
    <cellStyle name="Output 2 2 21 2" xfId="880"/>
    <cellStyle name="Output 2 2 22" xfId="881"/>
    <cellStyle name="Output 2 2 22 2" xfId="882"/>
    <cellStyle name="Output 2 2 23" xfId="883"/>
    <cellStyle name="Output 2 2 23 2" xfId="884"/>
    <cellStyle name="Output 2 2 24" xfId="885"/>
    <cellStyle name="Output 2 2 24 2" xfId="886"/>
    <cellStyle name="Output 2 2 25" xfId="887"/>
    <cellStyle name="Output 2 2 25 2" xfId="888"/>
    <cellStyle name="Output 2 2 26" xfId="889"/>
    <cellStyle name="Output 2 2 26 2" xfId="890"/>
    <cellStyle name="Output 2 2 27" xfId="891"/>
    <cellStyle name="Output 2 2 27 2" xfId="892"/>
    <cellStyle name="Output 2 2 28" xfId="893"/>
    <cellStyle name="Output 2 2 28 2" xfId="894"/>
    <cellStyle name="Output 2 2 29" xfId="895"/>
    <cellStyle name="Output 2 2 29 2" xfId="896"/>
    <cellStyle name="Output 2 2 3" xfId="897"/>
    <cellStyle name="Output 2 2 3 2" xfId="898"/>
    <cellStyle name="Output 2 2 30" xfId="899"/>
    <cellStyle name="Output 2 2 30 2" xfId="900"/>
    <cellStyle name="Output 2 2 31" xfId="901"/>
    <cellStyle name="Output 2 2 31 2" xfId="902"/>
    <cellStyle name="Output 2 2 32" xfId="903"/>
    <cellStyle name="Output 2 2 32 2" xfId="904"/>
    <cellStyle name="Output 2 2 33" xfId="905"/>
    <cellStyle name="Output 2 2 33 2" xfId="906"/>
    <cellStyle name="Output 2 2 34" xfId="907"/>
    <cellStyle name="Output 2 2 34 2" xfId="908"/>
    <cellStyle name="Output 2 2 35" xfId="909"/>
    <cellStyle name="Output 2 2 35 2" xfId="910"/>
    <cellStyle name="Output 2 2 36" xfId="911"/>
    <cellStyle name="Output 2 2 36 2" xfId="912"/>
    <cellStyle name="Output 2 2 37" xfId="913"/>
    <cellStyle name="Output 2 2 37 2" xfId="914"/>
    <cellStyle name="Output 2 2 38" xfId="915"/>
    <cellStyle name="Output 2 2 38 2" xfId="916"/>
    <cellStyle name="Output 2 2 39" xfId="917"/>
    <cellStyle name="Output 2 2 39 2" xfId="918"/>
    <cellStyle name="Output 2 2 4" xfId="919"/>
    <cellStyle name="Output 2 2 4 2" xfId="920"/>
    <cellStyle name="Output 2 2 40" xfId="921"/>
    <cellStyle name="Output 2 2 40 2" xfId="922"/>
    <cellStyle name="Output 2 2 41" xfId="923"/>
    <cellStyle name="Output 2 2 41 2" xfId="924"/>
    <cellStyle name="Output 2 2 42" xfId="925"/>
    <cellStyle name="Output 2 2 42 2" xfId="926"/>
    <cellStyle name="Output 2 2 43" xfId="927"/>
    <cellStyle name="Output 2 2 43 2" xfId="928"/>
    <cellStyle name="Output 2 2 44" xfId="929"/>
    <cellStyle name="Output 2 2 44 2" xfId="930"/>
    <cellStyle name="Output 2 2 45" xfId="931"/>
    <cellStyle name="Output 2 2 45 2" xfId="932"/>
    <cellStyle name="Output 2 2 46" xfId="933"/>
    <cellStyle name="Output 2 2 46 2" xfId="934"/>
    <cellStyle name="Output 2 2 47" xfId="935"/>
    <cellStyle name="Output 2 2 47 2" xfId="936"/>
    <cellStyle name="Output 2 2 48" xfId="937"/>
    <cellStyle name="Output 2 2 48 2" xfId="938"/>
    <cellStyle name="Output 2 2 49" xfId="939"/>
    <cellStyle name="Output 2 2 49 2" xfId="940"/>
    <cellStyle name="Output 2 2 5" xfId="941"/>
    <cellStyle name="Output 2 2 5 2" xfId="942"/>
    <cellStyle name="Output 2 2 50" xfId="943"/>
    <cellStyle name="Output 2 2 50 2" xfId="944"/>
    <cellStyle name="Output 2 2 51" xfId="945"/>
    <cellStyle name="Output 2 2 51 2" xfId="946"/>
    <cellStyle name="Output 2 2 52" xfId="947"/>
    <cellStyle name="Output 2 2 52 2" xfId="948"/>
    <cellStyle name="Output 2 2 53" xfId="949"/>
    <cellStyle name="Output 2 2 54" xfId="950"/>
    <cellStyle name="Output 2 2 55" xfId="951"/>
    <cellStyle name="Output 2 2 56" xfId="952"/>
    <cellStyle name="Output 2 2 57" xfId="953"/>
    <cellStyle name="Output 2 2 6" xfId="954"/>
    <cellStyle name="Output 2 2 6 2" xfId="955"/>
    <cellStyle name="Output 2 2 7" xfId="956"/>
    <cellStyle name="Output 2 2 7 2" xfId="957"/>
    <cellStyle name="Output 2 2 8" xfId="958"/>
    <cellStyle name="Output 2 2 8 2" xfId="959"/>
    <cellStyle name="Output 2 2 9" xfId="960"/>
    <cellStyle name="Output 2 2 9 2" xfId="961"/>
    <cellStyle name="Output 2 20" xfId="962"/>
    <cellStyle name="Output 2 20 2" xfId="963"/>
    <cellStyle name="Output 2 21" xfId="964"/>
    <cellStyle name="Output 2 21 2" xfId="965"/>
    <cellStyle name="Output 2 22" xfId="966"/>
    <cellStyle name="Output 2 22 2" xfId="967"/>
    <cellStyle name="Output 2 23" xfId="968"/>
    <cellStyle name="Output 2 23 2" xfId="969"/>
    <cellStyle name="Output 2 24" xfId="970"/>
    <cellStyle name="Output 2 24 2" xfId="971"/>
    <cellStyle name="Output 2 25" xfId="972"/>
    <cellStyle name="Output 2 25 2" xfId="973"/>
    <cellStyle name="Output 2 26" xfId="974"/>
    <cellStyle name="Output 2 26 2" xfId="975"/>
    <cellStyle name="Output 2 27" xfId="976"/>
    <cellStyle name="Output 2 27 2" xfId="977"/>
    <cellStyle name="Output 2 28" xfId="978"/>
    <cellStyle name="Output 2 28 2" xfId="979"/>
    <cellStyle name="Output 2 29" xfId="980"/>
    <cellStyle name="Output 2 29 2" xfId="981"/>
    <cellStyle name="Output 2 3" xfId="982"/>
    <cellStyle name="Output 2 3 2" xfId="983"/>
    <cellStyle name="Output 2 30" xfId="984"/>
    <cellStyle name="Output 2 30 2" xfId="985"/>
    <cellStyle name="Output 2 31" xfId="986"/>
    <cellStyle name="Output 2 31 2" xfId="987"/>
    <cellStyle name="Output 2 32" xfId="988"/>
    <cellStyle name="Output 2 32 2" xfId="989"/>
    <cellStyle name="Output 2 33" xfId="990"/>
    <cellStyle name="Output 2 33 2" xfId="991"/>
    <cellStyle name="Output 2 34" xfId="992"/>
    <cellStyle name="Output 2 34 2" xfId="993"/>
    <cellStyle name="Output 2 35" xfId="994"/>
    <cellStyle name="Output 2 35 2" xfId="995"/>
    <cellStyle name="Output 2 36" xfId="996"/>
    <cellStyle name="Output 2 36 2" xfId="997"/>
    <cellStyle name="Output 2 37" xfId="998"/>
    <cellStyle name="Output 2 37 2" xfId="999"/>
    <cellStyle name="Output 2 38" xfId="1000"/>
    <cellStyle name="Output 2 38 2" xfId="1001"/>
    <cellStyle name="Output 2 39" xfId="1002"/>
    <cellStyle name="Output 2 39 2" xfId="1003"/>
    <cellStyle name="Output 2 4" xfId="1004"/>
    <cellStyle name="Output 2 4 2" xfId="1005"/>
    <cellStyle name="Output 2 40" xfId="1006"/>
    <cellStyle name="Output 2 40 2" xfId="1007"/>
    <cellStyle name="Output 2 41" xfId="1008"/>
    <cellStyle name="Output 2 41 2" xfId="1009"/>
    <cellStyle name="Output 2 42" xfId="1010"/>
    <cellStyle name="Output 2 42 2" xfId="1011"/>
    <cellStyle name="Output 2 43" xfId="1012"/>
    <cellStyle name="Output 2 43 2" xfId="1013"/>
    <cellStyle name="Output 2 44" xfId="1014"/>
    <cellStyle name="Output 2 44 2" xfId="1015"/>
    <cellStyle name="Output 2 45" xfId="1016"/>
    <cellStyle name="Output 2 45 2" xfId="1017"/>
    <cellStyle name="Output 2 46" xfId="1018"/>
    <cellStyle name="Output 2 46 2" xfId="1019"/>
    <cellStyle name="Output 2 47" xfId="1020"/>
    <cellStyle name="Output 2 47 2" xfId="1021"/>
    <cellStyle name="Output 2 48" xfId="1022"/>
    <cellStyle name="Output 2 48 2" xfId="1023"/>
    <cellStyle name="Output 2 49" xfId="1024"/>
    <cellStyle name="Output 2 49 2" xfId="1025"/>
    <cellStyle name="Output 2 5" xfId="1026"/>
    <cellStyle name="Output 2 5 2" xfId="1027"/>
    <cellStyle name="Output 2 50" xfId="1028"/>
    <cellStyle name="Output 2 50 2" xfId="1029"/>
    <cellStyle name="Output 2 51" xfId="1030"/>
    <cellStyle name="Output 2 51 2" xfId="1031"/>
    <cellStyle name="Output 2 52" xfId="1032"/>
    <cellStyle name="Output 2 52 2" xfId="1033"/>
    <cellStyle name="Output 2 53" xfId="1034"/>
    <cellStyle name="Output 2 53 2" xfId="1035"/>
    <cellStyle name="Output 2 54" xfId="1036"/>
    <cellStyle name="Output 2 55" xfId="1037"/>
    <cellStyle name="Output 2 56" xfId="1038"/>
    <cellStyle name="Output 2 57" xfId="1039"/>
    <cellStyle name="Output 2 58" xfId="1040"/>
    <cellStyle name="Output 2 6" xfId="1041"/>
    <cellStyle name="Output 2 6 2" xfId="1042"/>
    <cellStyle name="Output 2 7" xfId="1043"/>
    <cellStyle name="Output 2 7 2" xfId="1044"/>
    <cellStyle name="Output 2 8" xfId="1045"/>
    <cellStyle name="Output 2 8 2" xfId="1046"/>
    <cellStyle name="Output 2 9" xfId="1047"/>
    <cellStyle name="Output 2 9 2" xfId="1048"/>
    <cellStyle name="Percent 2" xfId="169"/>
    <cellStyle name="Percent 2 2" xfId="1049"/>
    <cellStyle name="Percent 2 3" xfId="1050"/>
    <cellStyle name="Title 2" xfId="170"/>
    <cellStyle name="Total 2" xfId="171"/>
    <cellStyle name="Total 2 10" xfId="1051"/>
    <cellStyle name="Total 2 10 2" xfId="1052"/>
    <cellStyle name="Total 2 11" xfId="1053"/>
    <cellStyle name="Total 2 11 2" xfId="1054"/>
    <cellStyle name="Total 2 12" xfId="1055"/>
    <cellStyle name="Total 2 12 2" xfId="1056"/>
    <cellStyle name="Total 2 13" xfId="1057"/>
    <cellStyle name="Total 2 13 2" xfId="1058"/>
    <cellStyle name="Total 2 14" xfId="1059"/>
    <cellStyle name="Total 2 14 2" xfId="1060"/>
    <cellStyle name="Total 2 15" xfId="1061"/>
    <cellStyle name="Total 2 15 2" xfId="1062"/>
    <cellStyle name="Total 2 16" xfId="1063"/>
    <cellStyle name="Total 2 16 2" xfId="1064"/>
    <cellStyle name="Total 2 17" xfId="1065"/>
    <cellStyle name="Total 2 17 2" xfId="1066"/>
    <cellStyle name="Total 2 18" xfId="1067"/>
    <cellStyle name="Total 2 18 2" xfId="1068"/>
    <cellStyle name="Total 2 19" xfId="1069"/>
    <cellStyle name="Total 2 19 2" xfId="1070"/>
    <cellStyle name="Total 2 2" xfId="172"/>
    <cellStyle name="Total 2 2 10" xfId="1071"/>
    <cellStyle name="Total 2 2 10 2" xfId="1072"/>
    <cellStyle name="Total 2 2 11" xfId="1073"/>
    <cellStyle name="Total 2 2 11 2" xfId="1074"/>
    <cellStyle name="Total 2 2 12" xfId="1075"/>
    <cellStyle name="Total 2 2 12 2" xfId="1076"/>
    <cellStyle name="Total 2 2 13" xfId="1077"/>
    <cellStyle name="Total 2 2 13 2" xfId="1078"/>
    <cellStyle name="Total 2 2 14" xfId="1079"/>
    <cellStyle name="Total 2 2 14 2" xfId="1080"/>
    <cellStyle name="Total 2 2 15" xfId="1081"/>
    <cellStyle name="Total 2 2 15 2" xfId="1082"/>
    <cellStyle name="Total 2 2 16" xfId="1083"/>
    <cellStyle name="Total 2 2 16 2" xfId="1084"/>
    <cellStyle name="Total 2 2 17" xfId="1085"/>
    <cellStyle name="Total 2 2 17 2" xfId="1086"/>
    <cellStyle name="Total 2 2 18" xfId="1087"/>
    <cellStyle name="Total 2 2 18 2" xfId="1088"/>
    <cellStyle name="Total 2 2 19" xfId="1089"/>
    <cellStyle name="Total 2 2 19 2" xfId="1090"/>
    <cellStyle name="Total 2 2 2" xfId="1091"/>
    <cellStyle name="Total 2 2 2 2" xfId="1092"/>
    <cellStyle name="Total 2 2 20" xfId="1093"/>
    <cellStyle name="Total 2 2 20 2" xfId="1094"/>
    <cellStyle name="Total 2 2 21" xfId="1095"/>
    <cellStyle name="Total 2 2 21 2" xfId="1096"/>
    <cellStyle name="Total 2 2 22" xfId="1097"/>
    <cellStyle name="Total 2 2 22 2" xfId="1098"/>
    <cellStyle name="Total 2 2 23" xfId="1099"/>
    <cellStyle name="Total 2 2 23 2" xfId="1100"/>
    <cellStyle name="Total 2 2 24" xfId="1101"/>
    <cellStyle name="Total 2 2 24 2" xfId="1102"/>
    <cellStyle name="Total 2 2 25" xfId="1103"/>
    <cellStyle name="Total 2 2 25 2" xfId="1104"/>
    <cellStyle name="Total 2 2 26" xfId="1105"/>
    <cellStyle name="Total 2 2 26 2" xfId="1106"/>
    <cellStyle name="Total 2 2 27" xfId="1107"/>
    <cellStyle name="Total 2 2 27 2" xfId="1108"/>
    <cellStyle name="Total 2 2 28" xfId="1109"/>
    <cellStyle name="Total 2 2 28 2" xfId="1110"/>
    <cellStyle name="Total 2 2 29" xfId="1111"/>
    <cellStyle name="Total 2 2 29 2" xfId="1112"/>
    <cellStyle name="Total 2 2 3" xfId="1113"/>
    <cellStyle name="Total 2 2 3 2" xfId="1114"/>
    <cellStyle name="Total 2 2 30" xfId="1115"/>
    <cellStyle name="Total 2 2 30 2" xfId="1116"/>
    <cellStyle name="Total 2 2 31" xfId="1117"/>
    <cellStyle name="Total 2 2 31 2" xfId="1118"/>
    <cellStyle name="Total 2 2 32" xfId="1119"/>
    <cellStyle name="Total 2 2 32 2" xfId="1120"/>
    <cellStyle name="Total 2 2 33" xfId="1121"/>
    <cellStyle name="Total 2 2 33 2" xfId="1122"/>
    <cellStyle name="Total 2 2 34" xfId="1123"/>
    <cellStyle name="Total 2 2 34 2" xfId="1124"/>
    <cellStyle name="Total 2 2 35" xfId="1125"/>
    <cellStyle name="Total 2 2 35 2" xfId="1126"/>
    <cellStyle name="Total 2 2 36" xfId="1127"/>
    <cellStyle name="Total 2 2 36 2" xfId="1128"/>
    <cellStyle name="Total 2 2 37" xfId="1129"/>
    <cellStyle name="Total 2 2 37 2" xfId="1130"/>
    <cellStyle name="Total 2 2 38" xfId="1131"/>
    <cellStyle name="Total 2 2 38 2" xfId="1132"/>
    <cellStyle name="Total 2 2 39" xfId="1133"/>
    <cellStyle name="Total 2 2 39 2" xfId="1134"/>
    <cellStyle name="Total 2 2 4" xfId="1135"/>
    <cellStyle name="Total 2 2 4 2" xfId="1136"/>
    <cellStyle name="Total 2 2 40" xfId="1137"/>
    <cellStyle name="Total 2 2 40 2" xfId="1138"/>
    <cellStyle name="Total 2 2 41" xfId="1139"/>
    <cellStyle name="Total 2 2 41 2" xfId="1140"/>
    <cellStyle name="Total 2 2 42" xfId="1141"/>
    <cellStyle name="Total 2 2 42 2" xfId="1142"/>
    <cellStyle name="Total 2 2 43" xfId="1143"/>
    <cellStyle name="Total 2 2 43 2" xfId="1144"/>
    <cellStyle name="Total 2 2 44" xfId="1145"/>
    <cellStyle name="Total 2 2 44 2" xfId="1146"/>
    <cellStyle name="Total 2 2 45" xfId="1147"/>
    <cellStyle name="Total 2 2 45 2" xfId="1148"/>
    <cellStyle name="Total 2 2 46" xfId="1149"/>
    <cellStyle name="Total 2 2 46 2" xfId="1150"/>
    <cellStyle name="Total 2 2 47" xfId="1151"/>
    <cellStyle name="Total 2 2 47 2" xfId="1152"/>
    <cellStyle name="Total 2 2 48" xfId="1153"/>
    <cellStyle name="Total 2 2 48 2" xfId="1154"/>
    <cellStyle name="Total 2 2 49" xfId="1155"/>
    <cellStyle name="Total 2 2 49 2" xfId="1156"/>
    <cellStyle name="Total 2 2 5" xfId="1157"/>
    <cellStyle name="Total 2 2 5 2" xfId="1158"/>
    <cellStyle name="Total 2 2 50" xfId="1159"/>
    <cellStyle name="Total 2 2 50 2" xfId="1160"/>
    <cellStyle name="Total 2 2 51" xfId="1161"/>
    <cellStyle name="Total 2 2 51 2" xfId="1162"/>
    <cellStyle name="Total 2 2 52" xfId="1163"/>
    <cellStyle name="Total 2 2 52 2" xfId="1164"/>
    <cellStyle name="Total 2 2 53" xfId="1165"/>
    <cellStyle name="Total 2 2 54" xfId="1166"/>
    <cellStyle name="Total 2 2 55" xfId="1167"/>
    <cellStyle name="Total 2 2 56" xfId="1168"/>
    <cellStyle name="Total 2 2 57" xfId="1169"/>
    <cellStyle name="Total 2 2 6" xfId="1170"/>
    <cellStyle name="Total 2 2 6 2" xfId="1171"/>
    <cellStyle name="Total 2 2 7" xfId="1172"/>
    <cellStyle name="Total 2 2 7 2" xfId="1173"/>
    <cellStyle name="Total 2 2 8" xfId="1174"/>
    <cellStyle name="Total 2 2 8 2" xfId="1175"/>
    <cellStyle name="Total 2 2 9" xfId="1176"/>
    <cellStyle name="Total 2 2 9 2" xfId="1177"/>
    <cellStyle name="Total 2 20" xfId="1178"/>
    <cellStyle name="Total 2 20 2" xfId="1179"/>
    <cellStyle name="Total 2 21" xfId="1180"/>
    <cellStyle name="Total 2 21 2" xfId="1181"/>
    <cellStyle name="Total 2 22" xfId="1182"/>
    <cellStyle name="Total 2 22 2" xfId="1183"/>
    <cellStyle name="Total 2 23" xfId="1184"/>
    <cellStyle name="Total 2 23 2" xfId="1185"/>
    <cellStyle name="Total 2 24" xfId="1186"/>
    <cellStyle name="Total 2 24 2" xfId="1187"/>
    <cellStyle name="Total 2 25" xfId="1188"/>
    <cellStyle name="Total 2 25 2" xfId="1189"/>
    <cellStyle name="Total 2 26" xfId="1190"/>
    <cellStyle name="Total 2 26 2" xfId="1191"/>
    <cellStyle name="Total 2 27" xfId="1192"/>
    <cellStyle name="Total 2 27 2" xfId="1193"/>
    <cellStyle name="Total 2 28" xfId="1194"/>
    <cellStyle name="Total 2 28 2" xfId="1195"/>
    <cellStyle name="Total 2 29" xfId="1196"/>
    <cellStyle name="Total 2 29 2" xfId="1197"/>
    <cellStyle name="Total 2 3" xfId="1198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220"/>
    <cellStyle name="Total 2 4 2" xfId="1221"/>
    <cellStyle name="Total 2 40" xfId="1222"/>
    <cellStyle name="Total 2 40 2" xfId="1223"/>
    <cellStyle name="Total 2 41" xfId="1224"/>
    <cellStyle name="Total 2 41 2" xfId="1225"/>
    <cellStyle name="Total 2 42" xfId="1226"/>
    <cellStyle name="Total 2 42 2" xfId="1227"/>
    <cellStyle name="Total 2 43" xfId="1228"/>
    <cellStyle name="Total 2 43 2" xfId="1229"/>
    <cellStyle name="Total 2 44" xfId="1230"/>
    <cellStyle name="Total 2 44 2" xfId="1231"/>
    <cellStyle name="Total 2 45" xfId="1232"/>
    <cellStyle name="Total 2 45 2" xfId="1233"/>
    <cellStyle name="Total 2 46" xfId="1234"/>
    <cellStyle name="Total 2 46 2" xfId="1235"/>
    <cellStyle name="Total 2 47" xfId="1236"/>
    <cellStyle name="Total 2 47 2" xfId="1237"/>
    <cellStyle name="Total 2 48" xfId="1238"/>
    <cellStyle name="Total 2 48 2" xfId="1239"/>
    <cellStyle name="Total 2 49" xfId="1240"/>
    <cellStyle name="Total 2 49 2" xfId="1241"/>
    <cellStyle name="Total 2 5" xfId="1242"/>
    <cellStyle name="Total 2 5 2" xfId="1243"/>
    <cellStyle name="Total 2 50" xfId="1244"/>
    <cellStyle name="Total 2 50 2" xfId="1245"/>
    <cellStyle name="Total 2 51" xfId="1246"/>
    <cellStyle name="Total 2 51 2" xfId="1247"/>
    <cellStyle name="Total 2 52" xfId="1248"/>
    <cellStyle name="Total 2 52 2" xfId="1249"/>
    <cellStyle name="Total 2 53" xfId="1250"/>
    <cellStyle name="Total 2 53 2" xfId="1251"/>
    <cellStyle name="Total 2 54" xfId="1252"/>
    <cellStyle name="Total 2 55" xfId="1253"/>
    <cellStyle name="Total 2 56" xfId="1254"/>
    <cellStyle name="Total 2 57" xfId="1255"/>
    <cellStyle name="Total 2 58" xfId="1256"/>
    <cellStyle name="Total 2 6" xfId="1257"/>
    <cellStyle name="Total 2 6 2" xfId="1258"/>
    <cellStyle name="Total 2 7" xfId="1259"/>
    <cellStyle name="Total 2 7 2" xfId="1260"/>
    <cellStyle name="Total 2 8" xfId="1261"/>
    <cellStyle name="Total 2 8 2" xfId="1262"/>
    <cellStyle name="Total 2 9" xfId="1263"/>
    <cellStyle name="Total 2 9 2" xfId="1264"/>
    <cellStyle name="Warning Text 2" xfId="173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11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18.140625" bestFit="1" customWidth="1"/>
    <col min="3" max="3" width="1" style="17" customWidth="1"/>
    <col min="4" max="4" width="22.85546875" customWidth="1"/>
    <col min="5" max="5" width="1" customWidth="1"/>
    <col min="6" max="6" width="24.85546875" customWidth="1"/>
    <col min="14" max="14" width="12.42578125" customWidth="1"/>
  </cols>
  <sheetData>
    <row r="1" spans="1:255">
      <c r="A1" s="113" t="s">
        <v>39</v>
      </c>
      <c r="B1" s="113"/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A2" s="113" t="s">
        <v>0</v>
      </c>
      <c r="B2" s="113"/>
      <c r="C2" s="113"/>
      <c r="D2" s="113"/>
      <c r="E2" s="113"/>
      <c r="F2" s="1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A3" s="113" t="s">
        <v>1</v>
      </c>
      <c r="B3" s="113"/>
      <c r="C3" s="113"/>
      <c r="D3" s="113"/>
      <c r="E3" s="113"/>
      <c r="F3" s="1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A4" s="113" t="s">
        <v>40</v>
      </c>
      <c r="B4" s="113"/>
      <c r="C4" s="113"/>
      <c r="D4" s="113"/>
      <c r="E4" s="113"/>
      <c r="F4" s="1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8"/>
      <c r="B5" s="18"/>
      <c r="C5" s="19"/>
      <c r="D5" s="18"/>
      <c r="E5" s="20" t="s">
        <v>2</v>
      </c>
      <c r="F5" s="21" t="s">
        <v>41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>
      <c r="A6" s="22"/>
      <c r="B6" s="23" t="s">
        <v>3</v>
      </c>
      <c r="C6" s="24"/>
      <c r="D6" s="23" t="s">
        <v>4</v>
      </c>
      <c r="E6" s="22"/>
      <c r="F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>
      <c r="A7" s="114"/>
      <c r="B7" s="23" t="s">
        <v>5</v>
      </c>
      <c r="C7" s="24"/>
      <c r="D7" s="23" t="s">
        <v>6</v>
      </c>
      <c r="E7" s="22"/>
      <c r="F7" s="23" t="s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>
      <c r="A8" s="26"/>
      <c r="B8" s="27" t="s">
        <v>8</v>
      </c>
      <c r="C8" s="24"/>
      <c r="D8" s="28" t="s">
        <v>9</v>
      </c>
      <c r="E8" s="22"/>
      <c r="F8" s="28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6.75" customHeight="1">
      <c r="A9" s="18"/>
      <c r="B9" s="26"/>
      <c r="C9" s="24"/>
      <c r="D9" s="29"/>
      <c r="E9" s="22"/>
      <c r="F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>
      <c r="A10" s="30" t="s">
        <v>42</v>
      </c>
      <c r="B10" s="31">
        <f>SUM(EASTERNFL:VALENCIA!B10)</f>
        <v>196684210.09999996</v>
      </c>
      <c r="C10" s="31"/>
      <c r="D10" s="31">
        <f>SUM(EASTERNFL:VALENCIA!D10)</f>
        <v>18236906.329999998</v>
      </c>
      <c r="E10" s="31"/>
      <c r="F10" s="31">
        <f>SUM(EASTERNFL:VALENCIA!F10)</f>
        <v>214921116.42999998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6.75" customHeight="1">
      <c r="A11" s="26"/>
      <c r="B11" s="32"/>
      <c r="C11" s="33"/>
      <c r="D11" s="34"/>
      <c r="E11" s="35"/>
      <c r="F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>
      <c r="A12" s="36" t="s">
        <v>11</v>
      </c>
      <c r="B12" s="37"/>
      <c r="C12" s="38"/>
      <c r="D12" s="37"/>
      <c r="E12" s="37"/>
      <c r="F12" s="3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>
      <c r="A13" s="30" t="s">
        <v>12</v>
      </c>
      <c r="B13" s="37"/>
      <c r="C13" s="38"/>
      <c r="D13" s="37"/>
      <c r="E13" s="37"/>
      <c r="F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4.25">
      <c r="A14" s="39" t="s">
        <v>13</v>
      </c>
      <c r="B14" s="40">
        <f>SUM(EASTERNFL:VALENCIA!B14)</f>
        <v>96476163.900000006</v>
      </c>
      <c r="C14" s="40"/>
      <c r="D14" s="40">
        <f>SUM(EASTERNFL:VALENCIA!D14)</f>
        <v>27250.15</v>
      </c>
      <c r="E14" s="40"/>
      <c r="F14" s="40">
        <f>SUM(EASTERNFL:VALENCIA!F14)</f>
        <v>96503414.050000012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4.25">
      <c r="A15" s="39" t="s">
        <v>14</v>
      </c>
      <c r="B15" s="40">
        <f>SUM(EASTERNFL:VALENCIA!B15)</f>
        <v>848017.26</v>
      </c>
      <c r="C15" s="40"/>
      <c r="D15" s="40">
        <f>SUM(EASTERNFL:VALENCIA!D15)</f>
        <v>821.4</v>
      </c>
      <c r="E15" s="40"/>
      <c r="F15" s="40">
        <f>SUM(EASTERNFL:VALENCIA!F15)</f>
        <v>848838.65999999992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4.25">
      <c r="A16" s="39" t="s">
        <v>15</v>
      </c>
      <c r="B16" s="40">
        <f>SUM(EASTERNFL:VALENCIA!B16)</f>
        <v>5632913.0500000007</v>
      </c>
      <c r="C16" s="40"/>
      <c r="D16" s="41">
        <f>SUM(EASTERNFL:VALENCIA!D16)</f>
        <v>5010.88</v>
      </c>
      <c r="E16" s="40"/>
      <c r="F16" s="41">
        <f>SUM(EASTERNFL:VALENCIA!F16)</f>
        <v>5637923.9300000006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4.25">
      <c r="A17" s="39" t="s">
        <v>16</v>
      </c>
      <c r="B17" s="42">
        <f>SUM(B14:B16)</f>
        <v>102957094.21000001</v>
      </c>
      <c r="C17" s="43"/>
      <c r="D17" s="44">
        <f>SUM(D14:D16)</f>
        <v>33082.43</v>
      </c>
      <c r="E17" s="43"/>
      <c r="F17" s="44">
        <f>B17+D17</f>
        <v>102990176.64000002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6.75" customHeight="1">
      <c r="A18" s="26"/>
      <c r="B18" s="45"/>
      <c r="C18" s="43"/>
      <c r="D18" s="34"/>
      <c r="E18" s="46"/>
      <c r="F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4.25">
      <c r="A19" s="26" t="s">
        <v>17</v>
      </c>
      <c r="B19" s="47">
        <f>SUM(EASTERNFL:VALENCIA!B19)</f>
        <v>52087.02</v>
      </c>
      <c r="C19" s="44"/>
      <c r="D19" s="47">
        <f>SUM(EASTERNFL:VALENCIA!D19)</f>
        <v>402226.20999999996</v>
      </c>
      <c r="E19" s="47"/>
      <c r="F19" s="47">
        <f>SUM(EASTERNFL:VALENCIA!F19)</f>
        <v>454313.23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6.75" customHeight="1">
      <c r="A20" s="26"/>
      <c r="B20" s="32"/>
      <c r="C20" s="43"/>
      <c r="D20" s="34"/>
      <c r="E20" s="46"/>
      <c r="F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4.25">
      <c r="A21" s="48" t="s">
        <v>18</v>
      </c>
      <c r="B21" s="49" t="s">
        <v>19</v>
      </c>
      <c r="C21" s="43"/>
      <c r="D21" s="50">
        <f>SUM(EASTERNFL:VALENCIA!D21)</f>
        <v>195356.11</v>
      </c>
      <c r="E21" s="46"/>
      <c r="F21" s="51">
        <f>D21</f>
        <v>195356.11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6.75" customHeight="1">
      <c r="A22" s="30"/>
      <c r="B22" s="32"/>
      <c r="C22" s="43"/>
      <c r="D22" s="34"/>
      <c r="E22" s="46"/>
      <c r="F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>
      <c r="A23" s="30" t="s">
        <v>20</v>
      </c>
      <c r="B23" s="52">
        <f>B17+B19</f>
        <v>103009181.23</v>
      </c>
      <c r="C23" s="43"/>
      <c r="D23" s="53">
        <f>D17+D19+D21</f>
        <v>630664.75</v>
      </c>
      <c r="E23" s="46"/>
      <c r="F23" s="53">
        <f>F17+F19+F21</f>
        <v>103639845.98000002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6.75" customHeight="1">
      <c r="A24" s="30"/>
      <c r="B24" s="37"/>
      <c r="C24" s="38"/>
      <c r="D24" s="37"/>
      <c r="E24" s="37"/>
      <c r="F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>
      <c r="A25" s="36" t="s">
        <v>21</v>
      </c>
      <c r="B25" s="37"/>
      <c r="C25" s="38"/>
      <c r="D25" s="37"/>
      <c r="E25" s="37"/>
      <c r="F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4.25">
      <c r="A26" s="26" t="s">
        <v>22</v>
      </c>
      <c r="B26" s="50">
        <f>SUM(EASTERNFL:VALENCIA!B26)</f>
        <v>21610561.839999996</v>
      </c>
      <c r="C26" s="44"/>
      <c r="D26" s="50">
        <f>SUM(EASTERNFL:VALENCIA!D26)</f>
        <v>0</v>
      </c>
      <c r="E26" s="46"/>
      <c r="F26" s="51">
        <f t="shared" ref="F26:F31" si="0">B26+D26</f>
        <v>21610561.839999996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4.25">
      <c r="A27" s="39" t="s">
        <v>23</v>
      </c>
      <c r="B27" s="50">
        <f>SUM(EASTERNFL:VALENCIA!B27)</f>
        <v>7746837.5999999996</v>
      </c>
      <c r="C27" s="44"/>
      <c r="D27" s="50">
        <f>SUM(EASTERNFL:VALENCIA!D27)</f>
        <v>0</v>
      </c>
      <c r="E27" s="54"/>
      <c r="F27" s="44">
        <f t="shared" si="0"/>
        <v>7746837.5999999996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4.25">
      <c r="A28" s="39" t="s">
        <v>24</v>
      </c>
      <c r="B28" s="50">
        <f>SUM(EASTERNFL:VALENCIA!B28)</f>
        <v>11847750.370000001</v>
      </c>
      <c r="C28" s="44"/>
      <c r="D28" s="50">
        <f>SUM(EASTERNFL:VALENCIA!D28)</f>
        <v>0</v>
      </c>
      <c r="E28" s="54"/>
      <c r="F28" s="44">
        <f t="shared" si="0"/>
        <v>11847750.370000001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4.25">
      <c r="A29" s="39" t="s">
        <v>25</v>
      </c>
      <c r="B29" s="50">
        <f>SUM(EASTERNFL:VALENCIA!B29)</f>
        <v>7528787.71</v>
      </c>
      <c r="C29" s="44"/>
      <c r="D29" s="50">
        <f>SUM(EASTERNFL:VALENCIA!D29)</f>
        <v>0</v>
      </c>
      <c r="E29" s="54"/>
      <c r="F29" s="44">
        <f t="shared" si="0"/>
        <v>7528787.71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4.25">
      <c r="A30" s="26" t="s">
        <v>26</v>
      </c>
      <c r="B30" s="50">
        <f>SUM(EASTERNFL:VALENCIA!B30)</f>
        <v>8524106.1300000008</v>
      </c>
      <c r="C30" s="44"/>
      <c r="D30" s="50">
        <f>SUM(EASTERNFL:VALENCIA!D30)</f>
        <v>10059.74</v>
      </c>
      <c r="E30" s="55"/>
      <c r="F30" s="51">
        <f t="shared" si="0"/>
        <v>8534165.870000001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4.25">
      <c r="A31" s="26" t="s">
        <v>27</v>
      </c>
      <c r="B31" s="50">
        <f>SUM(EASTERNFL:VALENCIA!B31)</f>
        <v>9219631.8599999994</v>
      </c>
      <c r="C31" s="44"/>
      <c r="D31" s="50">
        <f>SUM(EASTERNFL:VALENCIA!D31)</f>
        <v>29717.43</v>
      </c>
      <c r="E31" s="55"/>
      <c r="F31" s="51">
        <f t="shared" si="0"/>
        <v>9249349.2899999991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4.25">
      <c r="A32" s="48" t="s">
        <v>28</v>
      </c>
      <c r="B32" s="56">
        <f>SUM(EASTERNFL:VALENCIA!B32)</f>
        <v>-586709.1399999992</v>
      </c>
      <c r="C32" s="44"/>
      <c r="D32" s="56">
        <f>SUM(EASTERNFL:VALENCIA!D32)</f>
        <v>5016.8600000000006</v>
      </c>
      <c r="E32" s="55"/>
      <c r="F32" s="57">
        <f>B32+D32</f>
        <v>-581692.27999999921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>
      <c r="A33" s="30" t="s">
        <v>29</v>
      </c>
      <c r="B33" s="52">
        <f>SUM(B26:B32)</f>
        <v>65890966.370000005</v>
      </c>
      <c r="C33" s="43"/>
      <c r="D33" s="53">
        <f>SUM(D26:D32)</f>
        <v>44794.03</v>
      </c>
      <c r="E33" s="46"/>
      <c r="F33" s="53">
        <f>SUM(F26:F32)</f>
        <v>65935760.399999999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6.75" customHeight="1">
      <c r="A34" s="30"/>
      <c r="B34" s="32"/>
      <c r="C34" s="43"/>
      <c r="D34" s="34"/>
      <c r="E34" s="46"/>
      <c r="F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>
      <c r="A35" s="58" t="s">
        <v>30</v>
      </c>
      <c r="B35" s="59">
        <f>SUM(EASTERNFL:VALENCIA!B35)</f>
        <v>10277779.09</v>
      </c>
      <c r="C35" s="40"/>
      <c r="D35" s="59">
        <f>SUM(EASTERNFL:VALENCIA!D35)</f>
        <v>0</v>
      </c>
      <c r="E35" s="33"/>
      <c r="F35" s="40">
        <f>+B35+D35</f>
        <v>10277779.09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6.75" customHeight="1">
      <c r="A36" s="30"/>
      <c r="B36" s="32"/>
      <c r="C36" s="43"/>
      <c r="D36" s="34"/>
      <c r="E36" s="46"/>
      <c r="F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15.75" thickBot="1">
      <c r="A37" s="30" t="s">
        <v>44</v>
      </c>
      <c r="B37" s="60">
        <f>+B10+B23-B33-B35</f>
        <v>223524645.86999997</v>
      </c>
      <c r="C37" s="43"/>
      <c r="D37" s="60">
        <f>+D10+D23-D33-D35</f>
        <v>18822777.049999997</v>
      </c>
      <c r="E37" s="46"/>
      <c r="F37" s="60">
        <f>+F10+F23-F33-F35</f>
        <v>242347422.91999996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8.25" customHeight="1" thickTop="1">
      <c r="A38" s="61"/>
      <c r="B38" s="62"/>
      <c r="C38" s="24"/>
      <c r="D38" s="61"/>
      <c r="E38" s="61"/>
      <c r="F38" s="6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2" customFormat="1" ht="12.75" customHeight="1">
      <c r="A39" s="116" t="s">
        <v>103</v>
      </c>
      <c r="B39" s="112"/>
      <c r="C39" s="112"/>
      <c r="D39" s="112"/>
      <c r="E39" s="112"/>
      <c r="F39" s="1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12.75" customHeight="1">
      <c r="A40" s="116" t="s">
        <v>104</v>
      </c>
      <c r="B40" s="112"/>
      <c r="C40" s="112"/>
      <c r="D40" s="112"/>
      <c r="E40" s="112"/>
      <c r="F40" s="11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2" customFormat="1" ht="12.75" customHeight="1">
      <c r="A41" s="116" t="s">
        <v>105</v>
      </c>
      <c r="B41" s="116"/>
      <c r="C41" s="116"/>
      <c r="D41" s="116"/>
      <c r="E41" s="116"/>
      <c r="F41" s="116"/>
    </row>
    <row r="42" spans="1:255" s="2" customFormat="1" ht="12.75" customHeight="1">
      <c r="A42" s="116" t="s">
        <v>106</v>
      </c>
      <c r="B42" s="116"/>
      <c r="C42" s="116"/>
      <c r="D42" s="116"/>
      <c r="E42" s="116"/>
      <c r="F42" s="116"/>
    </row>
    <row r="43" spans="1:255" s="2" customFormat="1" ht="23.25" customHeight="1">
      <c r="A43" s="116" t="s">
        <v>107</v>
      </c>
      <c r="B43" s="116"/>
      <c r="C43" s="116"/>
      <c r="D43" s="116"/>
      <c r="E43" s="116"/>
      <c r="F43" s="116"/>
    </row>
    <row r="44" spans="1:255" s="2" customFormat="1" ht="14.25">
      <c r="A44" s="37"/>
      <c r="B44" s="37"/>
      <c r="C44" s="38"/>
      <c r="D44" s="37"/>
      <c r="E44" s="37"/>
      <c r="F44" s="37"/>
    </row>
    <row r="45" spans="1:255">
      <c r="A45" s="63" t="s">
        <v>31</v>
      </c>
      <c r="B45" s="64"/>
      <c r="C45" s="63"/>
      <c r="D45" s="64"/>
      <c r="E45" s="64"/>
      <c r="F45" s="6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>
      <c r="A46" s="115" t="s">
        <v>102</v>
      </c>
      <c r="B46" s="115"/>
      <c r="C46" s="115"/>
      <c r="D46" s="115"/>
      <c r="E46" s="115"/>
      <c r="F46" s="1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15"/>
      <c r="B47" s="115"/>
      <c r="C47" s="115"/>
      <c r="D47" s="115"/>
      <c r="E47" s="115"/>
      <c r="F47" s="1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15"/>
      <c r="B48" s="115"/>
      <c r="C48" s="115"/>
      <c r="D48" s="115"/>
      <c r="E48" s="115"/>
      <c r="F48" s="1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6">
      <c r="A49" s="115"/>
      <c r="B49" s="115"/>
      <c r="C49" s="115"/>
      <c r="D49" s="115"/>
      <c r="E49" s="115"/>
      <c r="F49" s="115"/>
    </row>
    <row r="50" spans="1:6">
      <c r="A50" s="63" t="s">
        <v>32</v>
      </c>
      <c r="B50" s="64"/>
      <c r="C50" s="63"/>
      <c r="D50" s="64"/>
      <c r="E50" s="64"/>
      <c r="F50" s="64"/>
    </row>
    <row r="51" spans="1:6" ht="15" customHeight="1">
      <c r="A51" s="115" t="s">
        <v>101</v>
      </c>
      <c r="B51" s="115"/>
      <c r="C51" s="115"/>
      <c r="D51" s="115"/>
      <c r="E51" s="115"/>
      <c r="F51" s="115"/>
    </row>
    <row r="52" spans="1:6">
      <c r="A52" s="115"/>
      <c r="B52" s="115"/>
      <c r="C52" s="115"/>
      <c r="D52" s="115"/>
      <c r="E52" s="115"/>
      <c r="F52" s="115"/>
    </row>
    <row r="53" spans="1:6">
      <c r="A53" s="115"/>
      <c r="B53" s="115"/>
      <c r="C53" s="115"/>
      <c r="D53" s="115"/>
      <c r="E53" s="115"/>
      <c r="F53" s="115"/>
    </row>
    <row r="54" spans="1:6">
      <c r="A54" s="115"/>
      <c r="B54" s="115"/>
      <c r="C54" s="115"/>
      <c r="D54" s="115"/>
      <c r="E54" s="115"/>
      <c r="F54" s="115"/>
    </row>
    <row r="57" spans="1:6">
      <c r="A57" s="6" t="s">
        <v>33</v>
      </c>
      <c r="B57" s="4"/>
      <c r="C57" s="16"/>
      <c r="D57" s="4"/>
      <c r="E57" s="4"/>
      <c r="F57" s="4"/>
    </row>
    <row r="58" spans="1:6">
      <c r="A58" s="1"/>
      <c r="B58" s="4"/>
      <c r="C58" s="16"/>
      <c r="D58" s="4"/>
      <c r="E58" s="4"/>
      <c r="F58" s="4"/>
    </row>
    <row r="59" spans="1:6">
      <c r="A59" s="1"/>
      <c r="B59" s="4"/>
      <c r="C59" s="16"/>
      <c r="D59" s="4"/>
      <c r="E59" s="4"/>
      <c r="F59" s="4"/>
    </row>
    <row r="60" spans="1:6">
      <c r="A60" s="1"/>
      <c r="B60" s="4"/>
      <c r="C60" s="16"/>
      <c r="D60" s="4"/>
      <c r="E60" s="4"/>
      <c r="F60" s="4"/>
    </row>
    <row r="61" spans="1:6">
      <c r="A61" s="1"/>
      <c r="B61" s="4"/>
      <c r="C61" s="16"/>
      <c r="D61" s="4"/>
      <c r="E61" s="4"/>
      <c r="F61" s="4"/>
    </row>
    <row r="62" spans="1:6">
      <c r="A62" s="1"/>
      <c r="B62" s="4"/>
      <c r="C62" s="16"/>
      <c r="D62" s="4"/>
      <c r="E62" s="4"/>
      <c r="F62" s="4"/>
    </row>
    <row r="63" spans="1:6">
      <c r="A63" s="1"/>
      <c r="B63" s="4"/>
      <c r="C63" s="16"/>
      <c r="D63" s="4"/>
      <c r="E63" s="4"/>
      <c r="F63" s="4"/>
    </row>
    <row r="64" spans="1:6">
      <c r="A64" s="1"/>
      <c r="B64" s="4"/>
      <c r="C64" s="16"/>
      <c r="D64" s="4"/>
      <c r="E64" s="4"/>
      <c r="F64" s="4"/>
    </row>
    <row r="65" spans="1:7">
      <c r="A65" s="1"/>
      <c r="B65" s="4"/>
      <c r="C65" s="16"/>
      <c r="D65" s="4"/>
      <c r="E65" s="4"/>
      <c r="F65" s="4"/>
      <c r="G65" s="1"/>
    </row>
    <row r="66" spans="1:7">
      <c r="A66" s="1"/>
      <c r="B66" s="4"/>
      <c r="C66" s="16"/>
      <c r="D66" s="4"/>
      <c r="E66" s="4"/>
      <c r="F66" s="4"/>
      <c r="G66" s="1"/>
    </row>
    <row r="67" spans="1:7">
      <c r="A67" s="1"/>
      <c r="B67" s="4"/>
      <c r="C67" s="16"/>
      <c r="D67" s="4"/>
      <c r="E67" s="4"/>
      <c r="F67" s="4"/>
      <c r="G67" s="1"/>
    </row>
    <row r="68" spans="1:7">
      <c r="A68" s="1"/>
      <c r="B68" s="4"/>
      <c r="C68" s="16"/>
      <c r="D68" s="4"/>
      <c r="E68" s="4"/>
      <c r="F68" s="4"/>
      <c r="G68" s="1"/>
    </row>
    <row r="69" spans="1:7">
      <c r="A69" s="1"/>
      <c r="B69" s="4"/>
      <c r="C69" s="16"/>
      <c r="D69" s="4"/>
      <c r="E69" s="4"/>
      <c r="F69" s="4"/>
      <c r="G69" s="1"/>
    </row>
    <row r="70" spans="1:7">
      <c r="A70" s="1"/>
      <c r="B70" s="4"/>
      <c r="C70" s="16"/>
      <c r="D70" s="4"/>
      <c r="E70" s="4"/>
      <c r="F70" s="4"/>
      <c r="G70" s="1"/>
    </row>
    <row r="71" spans="1:7">
      <c r="A71" s="1"/>
      <c r="B71" s="4"/>
      <c r="C71" s="16"/>
      <c r="D71" s="4"/>
      <c r="E71" s="4"/>
      <c r="F71" s="4"/>
      <c r="G71" s="1"/>
    </row>
    <row r="76" spans="1:7" ht="15" hidden="1" customHeight="1">
      <c r="A76" s="1"/>
      <c r="B76" s="1"/>
      <c r="C76" s="5"/>
      <c r="D76" s="1"/>
      <c r="E76" s="1"/>
      <c r="F76" s="1"/>
      <c r="G76" s="1"/>
    </row>
    <row r="77" spans="1:7" ht="15" hidden="1" customHeight="1">
      <c r="A77" s="7" t="s">
        <v>34</v>
      </c>
      <c r="B77" s="7"/>
      <c r="C77" s="5"/>
      <c r="D77" s="1"/>
      <c r="E77" s="1"/>
      <c r="F77" s="1"/>
      <c r="G77" s="5"/>
    </row>
    <row r="78" spans="1:7" ht="15" hidden="1" customHeight="1">
      <c r="A78" s="1"/>
      <c r="B78" s="1"/>
      <c r="C78" s="5"/>
      <c r="D78" s="1"/>
      <c r="E78" s="1"/>
      <c r="F78" s="1"/>
      <c r="G78" s="5"/>
    </row>
    <row r="79" spans="1:7" ht="34.5" hidden="1" customHeight="1">
      <c r="A79" s="8" t="s">
        <v>35</v>
      </c>
      <c r="B79" s="9" t="s">
        <v>36</v>
      </c>
      <c r="C79" s="5"/>
      <c r="D79" s="9" t="s">
        <v>37</v>
      </c>
      <c r="E79" s="1"/>
      <c r="F79" s="1"/>
      <c r="G79" s="5"/>
    </row>
    <row r="80" spans="1:7" ht="15" hidden="1" customHeight="1">
      <c r="A80" s="10" t="str">
        <f>'[3]Contact Information'!A45</f>
        <v>BROWARD COLLEGE</v>
      </c>
      <c r="B80" s="11">
        <v>24216554.940000001</v>
      </c>
      <c r="C80" s="5"/>
      <c r="D80" s="11">
        <v>5854.98</v>
      </c>
      <c r="E80" s="1"/>
      <c r="F80" s="1" t="s">
        <v>38</v>
      </c>
      <c r="G80" s="5"/>
    </row>
    <row r="81" spans="1:7" ht="15" hidden="1" customHeight="1">
      <c r="A81" s="10" t="str">
        <f>'[3]Contact Information'!A46</f>
        <v>CHIPOLA COLLEGE</v>
      </c>
      <c r="B81" s="11">
        <v>529356.43999999994</v>
      </c>
      <c r="C81" s="5"/>
      <c r="D81" s="11">
        <v>0</v>
      </c>
      <c r="E81" s="1"/>
      <c r="F81" s="1"/>
      <c r="G81" s="5"/>
    </row>
    <row r="82" spans="1:7" ht="15" hidden="1" customHeight="1">
      <c r="A82" s="10" t="str">
        <f>'[3]Contact Information'!A47</f>
        <v>COLLEGE OF CENTRAL FLORIDA</v>
      </c>
      <c r="B82" s="11">
        <v>1100116.47</v>
      </c>
      <c r="C82" s="5"/>
      <c r="D82" s="11">
        <v>473454.69</v>
      </c>
      <c r="E82" s="1"/>
      <c r="F82" s="1"/>
      <c r="G82" s="5"/>
    </row>
    <row r="83" spans="1:7" ht="15" hidden="1" customHeight="1">
      <c r="A83" s="10" t="str">
        <f>'[3]Contact Information'!A48</f>
        <v>DAYTONA STATE COLLEGE</v>
      </c>
      <c r="B83" s="11">
        <v>3287257.84</v>
      </c>
      <c r="C83" s="5"/>
      <c r="D83" s="11">
        <v>14505.78</v>
      </c>
      <c r="E83" s="1"/>
      <c r="F83" s="1"/>
      <c r="G83" s="5"/>
    </row>
    <row r="84" spans="1:7" ht="15" hidden="1" customHeight="1">
      <c r="A84" s="12" t="str">
        <f>'[3]Contact Information'!A49</f>
        <v>EASTERN FLORIDA STATE COLLEGE</v>
      </c>
      <c r="B84" s="13">
        <v>1760588.11</v>
      </c>
      <c r="C84" s="5"/>
      <c r="D84" s="13">
        <v>0</v>
      </c>
      <c r="E84" s="1"/>
      <c r="F84" s="1"/>
      <c r="G84" s="5"/>
    </row>
    <row r="85" spans="1:7" ht="15" hidden="1" customHeight="1">
      <c r="A85" s="12" t="str">
        <f>'[3]Contact Information'!A50</f>
        <v>FLORIDA SOUTHWESTERN STATE COLLEGE</v>
      </c>
      <c r="B85" s="13">
        <v>5574992</v>
      </c>
      <c r="C85" s="5"/>
      <c r="D85" s="13">
        <v>1166196.1299999999</v>
      </c>
      <c r="E85" s="1"/>
      <c r="F85" s="1"/>
      <c r="G85" s="5"/>
    </row>
    <row r="86" spans="1:7" ht="15" hidden="1" customHeight="1">
      <c r="A86" s="12" t="str">
        <f>'[3]Contact Information'!A51</f>
        <v>FLORIDA GATEWAY COLLEGE</v>
      </c>
      <c r="B86" s="13">
        <v>702662.54</v>
      </c>
      <c r="C86" s="5"/>
      <c r="D86" s="13">
        <v>0</v>
      </c>
      <c r="E86" s="1"/>
      <c r="F86" s="1"/>
      <c r="G86" s="5"/>
    </row>
    <row r="87" spans="1:7" ht="15" hidden="1" customHeight="1">
      <c r="A87" s="12" t="str">
        <f>'[3]Contact Information'!A52</f>
        <v>FLORIDA KEYS COMMUNITY COLLEGE</v>
      </c>
      <c r="B87" s="13">
        <v>71738.880000000005</v>
      </c>
      <c r="C87" s="5"/>
      <c r="D87" s="13">
        <v>0</v>
      </c>
      <c r="E87" s="1"/>
      <c r="F87" s="1"/>
      <c r="G87" s="5"/>
    </row>
    <row r="88" spans="1:7" ht="15" hidden="1" customHeight="1">
      <c r="A88" s="12" t="str">
        <f>'[3]Contact Information'!A53</f>
        <v>FLORIDA STATE COLLEGE AT JACKSONVILLE</v>
      </c>
      <c r="B88" s="13">
        <v>15369535.08</v>
      </c>
      <c r="C88" s="5"/>
      <c r="D88" s="13">
        <v>0</v>
      </c>
      <c r="E88" s="1"/>
      <c r="F88" s="1"/>
      <c r="G88" s="5"/>
    </row>
    <row r="89" spans="1:7" ht="15" hidden="1" customHeight="1">
      <c r="A89" s="12" t="str">
        <f>'[3]Contact Information'!A54</f>
        <v>GULF COAST STATE COLLEGE</v>
      </c>
      <c r="B89" s="13">
        <v>-77390.350000000006</v>
      </c>
      <c r="C89" s="5"/>
      <c r="D89" s="13">
        <v>0</v>
      </c>
      <c r="E89" s="1"/>
      <c r="F89" s="1"/>
      <c r="G89" s="1"/>
    </row>
    <row r="90" spans="1:7" ht="15" hidden="1" customHeight="1">
      <c r="A90" s="12" t="str">
        <f>'[3]Contact Information'!A55</f>
        <v>HILLSBOROUGH COMMUNITY COLLEGE</v>
      </c>
      <c r="B90" s="13">
        <v>2464460.2599999998</v>
      </c>
      <c r="C90" s="5"/>
      <c r="D90" s="13">
        <v>253171.95</v>
      </c>
      <c r="E90" s="1"/>
      <c r="F90" s="1"/>
      <c r="G90" s="1"/>
    </row>
    <row r="91" spans="1:7" ht="15" hidden="1" customHeight="1">
      <c r="A91" s="12" t="str">
        <f>'[3]Contact Information'!A56</f>
        <v>INDIAN RIVER STATE COLLEGE</v>
      </c>
      <c r="B91" s="13">
        <v>5554173.9900000002</v>
      </c>
      <c r="C91" s="5"/>
      <c r="D91" s="13">
        <v>0</v>
      </c>
      <c r="E91" s="1"/>
      <c r="F91" s="1"/>
      <c r="G91" s="1"/>
    </row>
    <row r="92" spans="1:7" ht="15" hidden="1" customHeight="1">
      <c r="A92" s="12" t="str">
        <f>'[3]Contact Information'!A57</f>
        <v>LAKE-SUMTER STATE COLLEGE</v>
      </c>
      <c r="B92" s="13">
        <v>883968.32</v>
      </c>
      <c r="C92" s="5"/>
      <c r="D92" s="13">
        <v>0</v>
      </c>
      <c r="E92" s="1"/>
      <c r="F92" s="1"/>
      <c r="G92" s="1"/>
    </row>
    <row r="93" spans="1:7" ht="15" hidden="1" customHeight="1">
      <c r="A93" s="12" t="str">
        <f>'[3]Contact Information'!A58</f>
        <v>MIAMI DADE COLLEGE</v>
      </c>
      <c r="B93" s="13">
        <v>68080272.060000002</v>
      </c>
      <c r="C93" s="5"/>
      <c r="D93" s="13">
        <v>8407689.4100000001</v>
      </c>
      <c r="E93" s="1"/>
      <c r="F93" s="1"/>
      <c r="G93" s="1"/>
    </row>
    <row r="94" spans="1:7" ht="15" hidden="1" customHeight="1">
      <c r="A94" s="12" t="str">
        <f>'[3]Contact Information'!A59</f>
        <v>NORTH FLORIDA COMMUNITY COLLEGE</v>
      </c>
      <c r="B94" s="13">
        <v>350694.68</v>
      </c>
      <c r="C94" s="5"/>
      <c r="D94" s="13">
        <v>3320.32</v>
      </c>
      <c r="E94" s="1"/>
      <c r="F94" s="1"/>
      <c r="G94" s="1"/>
    </row>
    <row r="95" spans="1:7" ht="15" hidden="1" customHeight="1">
      <c r="A95" s="12" t="str">
        <f>'[3]Contact Information'!A60</f>
        <v>NORTHWEST FLORIDA STATE COLLEGE</v>
      </c>
      <c r="B95" s="13">
        <v>2818540.78</v>
      </c>
      <c r="C95" s="5"/>
      <c r="D95" s="13">
        <v>0</v>
      </c>
      <c r="E95" s="1"/>
      <c r="F95" s="1"/>
      <c r="G95" s="1"/>
    </row>
    <row r="96" spans="1:7" ht="15" hidden="1" customHeight="1">
      <c r="A96" s="12" t="str">
        <f>'[3]Contact Information'!A61</f>
        <v>PALM BEACH STATE COLLEGE</v>
      </c>
      <c r="B96" s="13">
        <v>9756102.0399999991</v>
      </c>
      <c r="C96" s="5"/>
      <c r="D96" s="13">
        <v>636002.48</v>
      </c>
      <c r="E96" s="1"/>
      <c r="F96" s="1"/>
      <c r="G96" s="1"/>
    </row>
    <row r="97" spans="1:4" ht="15" hidden="1" customHeight="1">
      <c r="A97" s="12" t="str">
        <f>'[3]Contact Information'!A62</f>
        <v>PASCO-HERNANDO STATE COLLEGE</v>
      </c>
      <c r="B97" s="13">
        <v>4042239.76</v>
      </c>
      <c r="C97" s="5"/>
      <c r="D97" s="13">
        <v>266411.59999999998</v>
      </c>
    </row>
    <row r="98" spans="1:4" ht="15" hidden="1" customHeight="1">
      <c r="A98" s="12" t="str">
        <f>'[3]Contact Information'!A63</f>
        <v>PENSACOLA STATE COLLEGE</v>
      </c>
      <c r="B98" s="13">
        <v>4785703.62</v>
      </c>
      <c r="C98" s="5"/>
      <c r="D98" s="13">
        <v>2055021.798</v>
      </c>
    </row>
    <row r="99" spans="1:4" ht="15" hidden="1" customHeight="1">
      <c r="A99" s="12" t="str">
        <f>'[3]Contact Information'!A64</f>
        <v>POLK STATE COLLEGE</v>
      </c>
      <c r="B99" s="13">
        <v>1228776.51</v>
      </c>
      <c r="C99" s="5"/>
      <c r="D99" s="13">
        <v>0</v>
      </c>
    </row>
    <row r="100" spans="1:4" ht="15" hidden="1" customHeight="1">
      <c r="A100" s="12" t="str">
        <f>'[3]Contact Information'!A65</f>
        <v>SANTA FE COLLEGE</v>
      </c>
      <c r="B100" s="13">
        <v>5804909.2999999998</v>
      </c>
      <c r="C100" s="5"/>
      <c r="D100" s="13">
        <v>997856.65</v>
      </c>
    </row>
    <row r="101" spans="1:4" ht="15" hidden="1" customHeight="1">
      <c r="A101" s="12" t="str">
        <f>'[3]Contact Information'!A66</f>
        <v>SEMINOLE STATE COLLEGE OF FLORIDA</v>
      </c>
      <c r="B101" s="13">
        <v>2732093.05</v>
      </c>
      <c r="C101" s="5"/>
      <c r="D101" s="13">
        <v>386581.89</v>
      </c>
    </row>
    <row r="102" spans="1:4" ht="15" hidden="1" customHeight="1">
      <c r="A102" s="12" t="str">
        <f>'[3]Contact Information'!A67</f>
        <v>SOUTH FLORIDA STATE COLLEGE</v>
      </c>
      <c r="B102" s="13">
        <v>698910.79</v>
      </c>
      <c r="C102" s="5"/>
      <c r="D102" s="13">
        <v>0</v>
      </c>
    </row>
    <row r="103" spans="1:4" ht="15" hidden="1" customHeight="1">
      <c r="A103" s="12" t="str">
        <f>'[3]Contact Information'!A68</f>
        <v>ST. JOHNS RIVER STATE COLLEGE</v>
      </c>
      <c r="B103" s="13">
        <v>2100071.42</v>
      </c>
      <c r="C103" s="5"/>
      <c r="D103" s="13">
        <v>0</v>
      </c>
    </row>
    <row r="104" spans="1:4" ht="15" hidden="1" customHeight="1">
      <c r="A104" s="12" t="str">
        <f>'[3]Contact Information'!A69</f>
        <v>ST. PETERSBURG COLLEGE</v>
      </c>
      <c r="B104" s="13">
        <v>3140124.54</v>
      </c>
      <c r="C104" s="5"/>
      <c r="D104" s="13">
        <v>-430565.35</v>
      </c>
    </row>
    <row r="105" spans="1:4" ht="15" hidden="1" customHeight="1">
      <c r="A105" s="12" t="str">
        <f>'[3]Contact Information'!A70</f>
        <v>STATE COLLEGE OF FLORIDA, MANATEE-SARASOTA</v>
      </c>
      <c r="B105" s="13">
        <v>5142438.95</v>
      </c>
      <c r="C105" s="5"/>
      <c r="D105" s="13">
        <v>33683.440000000002</v>
      </c>
    </row>
    <row r="106" spans="1:4" ht="15" hidden="1" customHeight="1">
      <c r="A106" s="12" t="str">
        <f>'[3]Contact Information'!A71</f>
        <v>TALLAHASSEE COMMUNITY COLLEGE</v>
      </c>
      <c r="B106" s="13">
        <v>7727577.29</v>
      </c>
      <c r="C106" s="5"/>
      <c r="D106" s="13">
        <v>0</v>
      </c>
    </row>
    <row r="107" spans="1:4" ht="15" hidden="1" customHeight="1">
      <c r="A107" s="12" t="str">
        <f>'[3]Contact Information'!A72</f>
        <v>VALENCIA COLLEGE</v>
      </c>
      <c r="B107" s="13">
        <v>5084812.1399999997</v>
      </c>
      <c r="C107" s="5"/>
      <c r="D107" s="13">
        <v>1606443.53</v>
      </c>
    </row>
    <row r="108" spans="1:4" ht="15" hidden="1" customHeight="1">
      <c r="A108" s="14"/>
      <c r="B108" s="15"/>
      <c r="C108" s="5"/>
      <c r="D108" s="15"/>
    </row>
    <row r="109" spans="1:4" ht="15" hidden="1" customHeight="1">
      <c r="A109" s="1"/>
      <c r="B109" s="1"/>
      <c r="C109" s="5"/>
      <c r="D109" s="1"/>
    </row>
    <row r="110" spans="1:4">
      <c r="A110" s="1"/>
      <c r="B110" s="1"/>
      <c r="C110" s="5"/>
      <c r="D110" s="1"/>
    </row>
    <row r="111" spans="1:4">
      <c r="A111" s="1"/>
      <c r="B111" s="1"/>
      <c r="C111" s="5"/>
      <c r="D111" s="1"/>
    </row>
  </sheetData>
  <sheetProtection formatColumns="0"/>
  <conditionalFormatting sqref="A32">
    <cfRule type="expression" dxfId="173" priority="9">
      <formula>$F32&lt;&gt;0</formula>
    </cfRule>
  </conditionalFormatting>
  <conditionalFormatting sqref="A21">
    <cfRule type="expression" dxfId="172" priority="8">
      <formula>$F21&lt;&gt;0</formula>
    </cfRule>
  </conditionalFormatting>
  <conditionalFormatting sqref="A45">
    <cfRule type="expression" dxfId="171" priority="6">
      <formula>$F$21&lt;&gt;0</formula>
    </cfRule>
  </conditionalFormatting>
  <conditionalFormatting sqref="A50">
    <cfRule type="expression" dxfId="170" priority="4">
      <formula>$F$32&lt;&gt;0</formula>
    </cfRule>
  </conditionalFormatting>
  <conditionalFormatting sqref="A46">
    <cfRule type="expression" dxfId="169" priority="2">
      <formula>$F$21&lt;&gt;0</formula>
    </cfRule>
  </conditionalFormatting>
  <conditionalFormatting sqref="A51">
    <cfRule type="expression" dxfId="168" priority="1">
      <formula>$F$21&lt;&gt;0</formula>
    </cfRule>
  </conditionalFormatting>
  <printOptions horizontalCentered="1"/>
  <pageMargins left="0.7" right="0.7" top="0.75" bottom="0.75" header="0.5" footer="0.5"/>
  <pageSetup scale="71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80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0</v>
      </c>
      <c r="C10" s="78"/>
      <c r="D10" s="77">
        <v>0</v>
      </c>
      <c r="E10" s="78"/>
      <c r="F10" s="79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698169.47</v>
      </c>
      <c r="C14" s="87"/>
      <c r="D14" s="88">
        <v>0</v>
      </c>
      <c r="E14" s="87"/>
      <c r="F14" s="86">
        <v>698169.47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16745.29</v>
      </c>
      <c r="C15" s="89"/>
      <c r="D15" s="88">
        <v>0</v>
      </c>
      <c r="E15" s="87"/>
      <c r="F15" s="86">
        <v>16745.29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25284.720000000001</v>
      </c>
      <c r="C16" s="89"/>
      <c r="D16" s="90">
        <v>0</v>
      </c>
      <c r="E16" s="87"/>
      <c r="F16" s="91">
        <v>25284.720000000001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740199.48</v>
      </c>
      <c r="C17" s="93"/>
      <c r="D17" s="94">
        <v>0</v>
      </c>
      <c r="E17" s="93"/>
      <c r="F17" s="94">
        <v>740199.48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740199.48</v>
      </c>
      <c r="C23" s="96"/>
      <c r="D23" s="79">
        <v>0</v>
      </c>
      <c r="E23" s="96"/>
      <c r="F23" s="79">
        <v>740199.48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259818.14</v>
      </c>
      <c r="C28" s="103"/>
      <c r="D28" s="98">
        <v>0</v>
      </c>
      <c r="E28" s="103"/>
      <c r="F28" s="94">
        <v>259818.14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259818.14</v>
      </c>
      <c r="C33" s="96"/>
      <c r="D33" s="79">
        <v>0</v>
      </c>
      <c r="E33" s="96"/>
      <c r="F33" s="79">
        <v>259818.14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480381.34</v>
      </c>
      <c r="C35" s="87"/>
      <c r="D35" s="88">
        <v>0</v>
      </c>
      <c r="E35" s="87"/>
      <c r="F35" s="86">
        <v>480381.34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0</v>
      </c>
      <c r="C37" s="96"/>
      <c r="D37" s="107">
        <v>0</v>
      </c>
      <c r="E37" s="96"/>
      <c r="F37" s="107"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19" priority="6">
      <formula>$F32&lt;&gt;0</formula>
    </cfRule>
  </conditionalFormatting>
  <conditionalFormatting sqref="A21">
    <cfRule type="expression" dxfId="118" priority="5">
      <formula>$F21&lt;&gt;0</formula>
    </cfRule>
  </conditionalFormatting>
  <conditionalFormatting sqref="A46:F50">
    <cfRule type="expression" dxfId="117" priority="4">
      <formula>$F$21&lt;&gt;0</formula>
    </cfRule>
  </conditionalFormatting>
  <conditionalFormatting sqref="A45">
    <cfRule type="expression" dxfId="116" priority="3">
      <formula>$F$21&lt;&gt;0</formula>
    </cfRule>
  </conditionalFormatting>
  <conditionalFormatting sqref="A51">
    <cfRule type="expression" dxfId="115" priority="2">
      <formula>$F$32&lt;&gt;0</formula>
    </cfRule>
  </conditionalFormatting>
  <conditionalFormatting sqref="A52:F55">
    <cfRule type="expression" dxfId="11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81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3999060.29</v>
      </c>
      <c r="C10" s="78"/>
      <c r="D10" s="77">
        <v>267157.19</v>
      </c>
      <c r="E10" s="78"/>
      <c r="F10" s="79">
        <v>4266217.4800000004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4540628.01</v>
      </c>
      <c r="C14" s="87"/>
      <c r="D14" s="88">
        <v>0</v>
      </c>
      <c r="E14" s="87"/>
      <c r="F14" s="86">
        <v>4540628.01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34029.06</v>
      </c>
      <c r="C15" s="89"/>
      <c r="D15" s="88">
        <v>0</v>
      </c>
      <c r="E15" s="87"/>
      <c r="F15" s="86">
        <v>34029.06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0</v>
      </c>
      <c r="C16" s="89"/>
      <c r="D16" s="90">
        <v>0</v>
      </c>
      <c r="E16" s="87"/>
      <c r="F16" s="91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4574657.0699999994</v>
      </c>
      <c r="C17" s="93"/>
      <c r="D17" s="94">
        <v>0</v>
      </c>
      <c r="E17" s="93"/>
      <c r="F17" s="94">
        <v>4574657.0699999994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13406.22</v>
      </c>
      <c r="E19" s="96"/>
      <c r="F19" s="99">
        <v>13406.22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4574657.0699999994</v>
      </c>
      <c r="C23" s="96"/>
      <c r="D23" s="79">
        <v>13406.22</v>
      </c>
      <c r="E23" s="96"/>
      <c r="F23" s="79">
        <v>4588063.2899999991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202147.87</v>
      </c>
      <c r="C27" s="103"/>
      <c r="D27" s="98">
        <v>0</v>
      </c>
      <c r="E27" s="103"/>
      <c r="F27" s="94">
        <v>202147.87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959543.83</v>
      </c>
      <c r="C29" s="103"/>
      <c r="D29" s="98">
        <v>0</v>
      </c>
      <c r="E29" s="103"/>
      <c r="F29" s="94">
        <v>959543.83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251897.18</v>
      </c>
      <c r="C30" s="104"/>
      <c r="D30" s="98">
        <v>0</v>
      </c>
      <c r="E30" s="104"/>
      <c r="F30" s="99">
        <v>251897.18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367395.89</v>
      </c>
      <c r="C31" s="104"/>
      <c r="D31" s="98">
        <v>0</v>
      </c>
      <c r="E31" s="104"/>
      <c r="F31" s="99">
        <v>367395.89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1723255.05</v>
      </c>
      <c r="C32" s="104"/>
      <c r="D32" s="90">
        <v>0</v>
      </c>
      <c r="E32" s="104"/>
      <c r="F32" s="105">
        <v>1723255.05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3504239.8200000003</v>
      </c>
      <c r="C33" s="96"/>
      <c r="D33" s="79">
        <v>0</v>
      </c>
      <c r="E33" s="96"/>
      <c r="F33" s="79">
        <v>3504239.8200000003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5069477.5399999991</v>
      </c>
      <c r="C37" s="96"/>
      <c r="D37" s="107">
        <v>280563.40999999997</v>
      </c>
      <c r="E37" s="96"/>
      <c r="F37" s="107">
        <v>5350040.9499999993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57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13" priority="6">
      <formula>$F32&lt;&gt;0</formula>
    </cfRule>
  </conditionalFormatting>
  <conditionalFormatting sqref="A21">
    <cfRule type="expression" dxfId="112" priority="5">
      <formula>$F21&lt;&gt;0</formula>
    </cfRule>
  </conditionalFormatting>
  <conditionalFormatting sqref="A46:F50">
    <cfRule type="expression" dxfId="111" priority="4">
      <formula>$F$21&lt;&gt;0</formula>
    </cfRule>
  </conditionalFormatting>
  <conditionalFormatting sqref="A45">
    <cfRule type="expression" dxfId="110" priority="3">
      <formula>$F$21&lt;&gt;0</formula>
    </cfRule>
  </conditionalFormatting>
  <conditionalFormatting sqref="A51">
    <cfRule type="expression" dxfId="109" priority="2">
      <formula>$F$32&lt;&gt;0</formula>
    </cfRule>
  </conditionalFormatting>
  <conditionalFormatting sqref="A52:F55">
    <cfRule type="expression" dxfId="10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82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75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3326416.18</v>
      </c>
      <c r="C10" s="78"/>
      <c r="D10" s="77">
        <v>0</v>
      </c>
      <c r="E10" s="78"/>
      <c r="F10" s="79">
        <v>3326416.18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2391405.75</v>
      </c>
      <c r="C14" s="87"/>
      <c r="D14" s="88">
        <v>24425.15</v>
      </c>
      <c r="E14" s="87"/>
      <c r="F14" s="86">
        <v>2415830.9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27550.69</v>
      </c>
      <c r="C15" s="89"/>
      <c r="D15" s="88">
        <v>281.39999999999998</v>
      </c>
      <c r="E15" s="87"/>
      <c r="F15" s="86">
        <v>27832.09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490602.97</v>
      </c>
      <c r="C16" s="89"/>
      <c r="D16" s="90">
        <v>5010.88</v>
      </c>
      <c r="E16" s="87"/>
      <c r="F16" s="91">
        <v>495613.85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2909559.41</v>
      </c>
      <c r="C17" s="93"/>
      <c r="D17" s="94">
        <v>29717.430000000004</v>
      </c>
      <c r="E17" s="93"/>
      <c r="F17" s="94">
        <v>2939276.8400000003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2909559.41</v>
      </c>
      <c r="C23" s="96"/>
      <c r="D23" s="79">
        <v>29717.430000000004</v>
      </c>
      <c r="E23" s="96"/>
      <c r="F23" s="79">
        <v>2939276.8400000003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876828.02</v>
      </c>
      <c r="C31" s="104"/>
      <c r="D31" s="98">
        <v>29717.43</v>
      </c>
      <c r="E31" s="104"/>
      <c r="F31" s="99">
        <v>906545.45000000007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-4352873.09</v>
      </c>
      <c r="C32" s="104"/>
      <c r="D32" s="90">
        <v>0</v>
      </c>
      <c r="E32" s="104"/>
      <c r="F32" s="105">
        <v>-4352873.09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-3476045.07</v>
      </c>
      <c r="C33" s="96"/>
      <c r="D33" s="79">
        <v>29717.43</v>
      </c>
      <c r="E33" s="96"/>
      <c r="F33" s="79">
        <v>-3446327.6399999997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9712020.6600000001</v>
      </c>
      <c r="C37" s="96"/>
      <c r="D37" s="107">
        <v>3.637978807091713E-12</v>
      </c>
      <c r="E37" s="96"/>
      <c r="F37" s="107">
        <v>9712020.6600000001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66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07" priority="6">
      <formula>$F32&lt;&gt;0</formula>
    </cfRule>
  </conditionalFormatting>
  <conditionalFormatting sqref="A21">
    <cfRule type="expression" dxfId="106" priority="5">
      <formula>$F21&lt;&gt;0</formula>
    </cfRule>
  </conditionalFormatting>
  <conditionalFormatting sqref="A46:F50">
    <cfRule type="expression" dxfId="105" priority="4">
      <formula>$F$21&lt;&gt;0</formula>
    </cfRule>
  </conditionalFormatting>
  <conditionalFormatting sqref="A45">
    <cfRule type="expression" dxfId="104" priority="3">
      <formula>$F$21&lt;&gt;0</formula>
    </cfRule>
  </conditionalFormatting>
  <conditionalFormatting sqref="A51">
    <cfRule type="expression" dxfId="103" priority="2">
      <formula>$F$32&lt;&gt;0</formula>
    </cfRule>
  </conditionalFormatting>
  <conditionalFormatting sqref="A52:F55">
    <cfRule type="expression" dxfId="10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83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874167.63</v>
      </c>
      <c r="C10" s="78"/>
      <c r="D10" s="77">
        <v>3565</v>
      </c>
      <c r="E10" s="78"/>
      <c r="F10" s="79">
        <v>877732.63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285788.87</v>
      </c>
      <c r="C14" s="87"/>
      <c r="D14" s="88">
        <v>2825</v>
      </c>
      <c r="E14" s="87"/>
      <c r="F14" s="86">
        <v>288613.87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26059.85</v>
      </c>
      <c r="C15" s="89"/>
      <c r="D15" s="88">
        <v>540</v>
      </c>
      <c r="E15" s="87"/>
      <c r="F15" s="86">
        <v>26599.85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7426.62</v>
      </c>
      <c r="C16" s="89"/>
      <c r="D16" s="90">
        <v>0</v>
      </c>
      <c r="E16" s="87"/>
      <c r="F16" s="91">
        <v>7426.62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319275.33999999997</v>
      </c>
      <c r="C17" s="93"/>
      <c r="D17" s="94">
        <v>3365</v>
      </c>
      <c r="E17" s="93"/>
      <c r="F17" s="94">
        <v>322640.33999999997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319275.33999999997</v>
      </c>
      <c r="C23" s="96"/>
      <c r="D23" s="79">
        <v>3365</v>
      </c>
      <c r="E23" s="96"/>
      <c r="F23" s="79">
        <v>322640.33999999997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9190.35</v>
      </c>
      <c r="C29" s="103"/>
      <c r="D29" s="98">
        <v>0</v>
      </c>
      <c r="E29" s="103"/>
      <c r="F29" s="94">
        <v>9190.35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4127.3999999999996</v>
      </c>
      <c r="C30" s="104"/>
      <c r="D30" s="98">
        <v>6930</v>
      </c>
      <c r="E30" s="104"/>
      <c r="F30" s="99">
        <v>11057.4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836</v>
      </c>
      <c r="C32" s="104"/>
      <c r="D32" s="90">
        <v>0</v>
      </c>
      <c r="E32" s="104"/>
      <c r="F32" s="105">
        <v>836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14153.75</v>
      </c>
      <c r="C33" s="96"/>
      <c r="D33" s="79">
        <v>6930</v>
      </c>
      <c r="E33" s="96"/>
      <c r="F33" s="79">
        <v>21083.75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1179289.22</v>
      </c>
      <c r="C37" s="96"/>
      <c r="D37" s="107">
        <v>0</v>
      </c>
      <c r="E37" s="96"/>
      <c r="F37" s="107">
        <v>1179289.22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 t="s">
        <v>58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01" priority="6">
      <formula>$F32&lt;&gt;0</formula>
    </cfRule>
  </conditionalFormatting>
  <conditionalFormatting sqref="A21">
    <cfRule type="expression" dxfId="100" priority="5">
      <formula>$F21&lt;&gt;0</formula>
    </cfRule>
  </conditionalFormatting>
  <conditionalFormatting sqref="A46:F50">
    <cfRule type="expression" dxfId="99" priority="4">
      <formula>$F$21&lt;&gt;0</formula>
    </cfRule>
  </conditionalFormatting>
  <conditionalFormatting sqref="A45">
    <cfRule type="expression" dxfId="98" priority="3">
      <formula>$F$21&lt;&gt;0</formula>
    </cfRule>
  </conditionalFormatting>
  <conditionalFormatting sqref="A51">
    <cfRule type="expression" dxfId="97" priority="2">
      <formula>$F$32&lt;&gt;0</formula>
    </cfRule>
  </conditionalFormatting>
  <conditionalFormatting sqref="A52:F55">
    <cfRule type="expression" dxfId="9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84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1668120.51</v>
      </c>
      <c r="C10" s="78"/>
      <c r="D10" s="77">
        <v>0</v>
      </c>
      <c r="E10" s="78"/>
      <c r="F10" s="79">
        <v>1668120.51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650018.43000000005</v>
      </c>
      <c r="C14" s="87"/>
      <c r="D14" s="88">
        <v>0</v>
      </c>
      <c r="E14" s="87"/>
      <c r="F14" s="86">
        <v>650018.43000000005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0</v>
      </c>
      <c r="C15" s="89"/>
      <c r="D15" s="88">
        <v>0</v>
      </c>
      <c r="E15" s="87"/>
      <c r="F15" s="86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17172.45</v>
      </c>
      <c r="C16" s="89"/>
      <c r="D16" s="90">
        <v>0</v>
      </c>
      <c r="E16" s="87"/>
      <c r="F16" s="91">
        <v>17172.45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667190.88</v>
      </c>
      <c r="C17" s="93"/>
      <c r="D17" s="94">
        <v>0</v>
      </c>
      <c r="E17" s="93"/>
      <c r="F17" s="94">
        <v>667190.88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667190.88</v>
      </c>
      <c r="C23" s="96"/>
      <c r="D23" s="79">
        <v>0</v>
      </c>
      <c r="E23" s="96"/>
      <c r="F23" s="79">
        <v>667190.88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0</v>
      </c>
      <c r="C33" s="96"/>
      <c r="D33" s="79">
        <v>0</v>
      </c>
      <c r="E33" s="96"/>
      <c r="F33" s="79">
        <v>0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2335311.39</v>
      </c>
      <c r="C37" s="96"/>
      <c r="D37" s="107">
        <v>0</v>
      </c>
      <c r="E37" s="96"/>
      <c r="F37" s="107">
        <v>2335311.39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95" priority="6">
      <formula>$F32&lt;&gt;0</formula>
    </cfRule>
  </conditionalFormatting>
  <conditionalFormatting sqref="A21">
    <cfRule type="expression" dxfId="94" priority="5">
      <formula>$F21&lt;&gt;0</formula>
    </cfRule>
  </conditionalFormatting>
  <conditionalFormatting sqref="A46:F50">
    <cfRule type="expression" dxfId="93" priority="4">
      <formula>$F$21&lt;&gt;0</formula>
    </cfRule>
  </conditionalFormatting>
  <conditionalFormatting sqref="A45">
    <cfRule type="expression" dxfId="92" priority="3">
      <formula>$F$21&lt;&gt;0</formula>
    </cfRule>
  </conditionalFormatting>
  <conditionalFormatting sqref="A51">
    <cfRule type="expression" dxfId="91" priority="2">
      <formula>$F$32&lt;&gt;0</formula>
    </cfRule>
  </conditionalFormatting>
  <conditionalFormatting sqref="A52:F55">
    <cfRule type="expression" dxfId="9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85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6347766.4800000004</v>
      </c>
      <c r="C10" s="78"/>
      <c r="D10" s="77">
        <v>54133.53</v>
      </c>
      <c r="E10" s="78"/>
      <c r="F10" s="79">
        <v>6401900.0100000007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1747497</v>
      </c>
      <c r="C14" s="87"/>
      <c r="D14" s="88">
        <v>0</v>
      </c>
      <c r="E14" s="87"/>
      <c r="F14" s="86">
        <v>1747497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0</v>
      </c>
      <c r="C15" s="89"/>
      <c r="D15" s="88">
        <v>0</v>
      </c>
      <c r="E15" s="87"/>
      <c r="F15" s="86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88014.88</v>
      </c>
      <c r="C16" s="89"/>
      <c r="D16" s="90">
        <v>0</v>
      </c>
      <c r="E16" s="87"/>
      <c r="F16" s="91">
        <v>88014.88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1835511.88</v>
      </c>
      <c r="C17" s="93"/>
      <c r="D17" s="94">
        <v>0</v>
      </c>
      <c r="E17" s="93"/>
      <c r="F17" s="94">
        <v>1835511.88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29078.32</v>
      </c>
      <c r="E19" s="96"/>
      <c r="F19" s="99">
        <v>29078.32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1835511.88</v>
      </c>
      <c r="C23" s="96"/>
      <c r="D23" s="79">
        <v>29078.32</v>
      </c>
      <c r="E23" s="96"/>
      <c r="F23" s="79">
        <v>1864590.2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1074317.71</v>
      </c>
      <c r="C27" s="103"/>
      <c r="D27" s="98">
        <v>0</v>
      </c>
      <c r="E27" s="103"/>
      <c r="F27" s="94">
        <v>1074317.71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1381031.32</v>
      </c>
      <c r="C28" s="103"/>
      <c r="D28" s="98">
        <v>0</v>
      </c>
      <c r="E28" s="103"/>
      <c r="F28" s="94">
        <v>1381031.32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390322.05</v>
      </c>
      <c r="C29" s="103"/>
      <c r="D29" s="98">
        <v>0</v>
      </c>
      <c r="E29" s="103"/>
      <c r="F29" s="94">
        <v>390322.05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607166.13</v>
      </c>
      <c r="C30" s="104"/>
      <c r="D30" s="98">
        <v>0</v>
      </c>
      <c r="E30" s="104"/>
      <c r="F30" s="99">
        <v>607166.13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100058.96</v>
      </c>
      <c r="C31" s="104"/>
      <c r="D31" s="98">
        <v>0</v>
      </c>
      <c r="E31" s="104"/>
      <c r="F31" s="99">
        <v>100058.96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3552896.17</v>
      </c>
      <c r="C33" s="96"/>
      <c r="D33" s="79">
        <v>0</v>
      </c>
      <c r="E33" s="96"/>
      <c r="F33" s="79">
        <v>3552896.17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4630382.1900000004</v>
      </c>
      <c r="C37" s="96"/>
      <c r="D37" s="107">
        <v>83211.850000000006</v>
      </c>
      <c r="E37" s="96"/>
      <c r="F37" s="107">
        <v>4713594.040000001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89" priority="6">
      <formula>$F32&lt;&gt;0</formula>
    </cfRule>
  </conditionalFormatting>
  <conditionalFormatting sqref="A21">
    <cfRule type="expression" dxfId="88" priority="5">
      <formula>$F21&lt;&gt;0</formula>
    </cfRule>
  </conditionalFormatting>
  <conditionalFormatting sqref="A46:F50">
    <cfRule type="expression" dxfId="87" priority="4">
      <formula>$F$21&lt;&gt;0</formula>
    </cfRule>
  </conditionalFormatting>
  <conditionalFormatting sqref="A45">
    <cfRule type="expression" dxfId="86" priority="3">
      <formula>$F$21&lt;&gt;0</formula>
    </cfRule>
  </conditionalFormatting>
  <conditionalFormatting sqref="A51">
    <cfRule type="expression" dxfId="85" priority="2">
      <formula>$F$32&lt;&gt;0</formula>
    </cfRule>
  </conditionalFormatting>
  <conditionalFormatting sqref="A52:F55">
    <cfRule type="expression" dxfId="8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86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75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78728992.439999998</v>
      </c>
      <c r="C10" s="78"/>
      <c r="D10" s="77">
        <v>10359587</v>
      </c>
      <c r="E10" s="78"/>
      <c r="F10" s="79">
        <v>89088579.439999998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21842335.499999996</v>
      </c>
      <c r="C14" s="87"/>
      <c r="D14" s="88">
        <v>0</v>
      </c>
      <c r="E14" s="87"/>
      <c r="F14" s="86">
        <v>21842335.499999996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87620.39</v>
      </c>
      <c r="C15" s="89"/>
      <c r="D15" s="88">
        <v>0</v>
      </c>
      <c r="E15" s="87"/>
      <c r="F15" s="86">
        <v>87620.39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1113636.42</v>
      </c>
      <c r="C16" s="89"/>
      <c r="D16" s="90">
        <v>0</v>
      </c>
      <c r="E16" s="87"/>
      <c r="F16" s="91">
        <v>1113636.42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23043592.309999995</v>
      </c>
      <c r="C17" s="93"/>
      <c r="D17" s="94">
        <v>0</v>
      </c>
      <c r="E17" s="93"/>
      <c r="F17" s="94">
        <v>23043592.309999995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23043592.309999995</v>
      </c>
      <c r="C23" s="96"/>
      <c r="D23" s="79">
        <v>0</v>
      </c>
      <c r="E23" s="96"/>
      <c r="F23" s="79">
        <v>23043592.309999995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1534671.97</v>
      </c>
      <c r="C27" s="103"/>
      <c r="D27" s="98">
        <v>0</v>
      </c>
      <c r="E27" s="103"/>
      <c r="F27" s="94">
        <v>1534671.97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6775.39</v>
      </c>
      <c r="C29" s="103"/>
      <c r="D29" s="98">
        <v>0</v>
      </c>
      <c r="E29" s="103"/>
      <c r="F29" s="94">
        <v>6775.39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358614</v>
      </c>
      <c r="C32" s="104"/>
      <c r="D32" s="90">
        <v>0</v>
      </c>
      <c r="E32" s="104"/>
      <c r="F32" s="105">
        <v>358614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1900061.3599999999</v>
      </c>
      <c r="C33" s="96"/>
      <c r="D33" s="79">
        <v>0</v>
      </c>
      <c r="E33" s="96"/>
      <c r="F33" s="79">
        <v>1900061.3599999999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99872523.390000001</v>
      </c>
      <c r="C37" s="96"/>
      <c r="D37" s="107">
        <v>10359587</v>
      </c>
      <c r="E37" s="96"/>
      <c r="F37" s="107">
        <v>110232110.39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 t="s">
        <v>68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83" priority="6">
      <formula>$F32&lt;&gt;0</formula>
    </cfRule>
  </conditionalFormatting>
  <conditionalFormatting sqref="A21">
    <cfRule type="expression" dxfId="82" priority="5">
      <formula>$F21&lt;&gt;0</formula>
    </cfRule>
  </conditionalFormatting>
  <conditionalFormatting sqref="A46:F50">
    <cfRule type="expression" dxfId="81" priority="4">
      <formula>$F$21&lt;&gt;0</formula>
    </cfRule>
  </conditionalFormatting>
  <conditionalFormatting sqref="A45">
    <cfRule type="expression" dxfId="80" priority="3">
      <formula>$F$21&lt;&gt;0</formula>
    </cfRule>
  </conditionalFormatting>
  <conditionalFormatting sqref="A51">
    <cfRule type="expression" dxfId="79" priority="2">
      <formula>$F$32&lt;&gt;0</formula>
    </cfRule>
  </conditionalFormatting>
  <conditionalFormatting sqref="A52:F55">
    <cfRule type="expression" dxfId="7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87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75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82875.360000000001</v>
      </c>
      <c r="C10" s="78"/>
      <c r="D10" s="77">
        <v>3320.32</v>
      </c>
      <c r="E10" s="78"/>
      <c r="F10" s="79">
        <v>86195.680000000008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159338.12</v>
      </c>
      <c r="C14" s="87"/>
      <c r="D14" s="88">
        <v>0</v>
      </c>
      <c r="E14" s="87"/>
      <c r="F14" s="86">
        <v>159338.12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12371.79</v>
      </c>
      <c r="C15" s="89"/>
      <c r="D15" s="88">
        <v>0</v>
      </c>
      <c r="E15" s="87"/>
      <c r="F15" s="86">
        <v>12371.79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0</v>
      </c>
      <c r="C16" s="89"/>
      <c r="D16" s="90">
        <v>0</v>
      </c>
      <c r="E16" s="87"/>
      <c r="F16" s="91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171709.91</v>
      </c>
      <c r="C17" s="93"/>
      <c r="D17" s="94">
        <v>0</v>
      </c>
      <c r="E17" s="93"/>
      <c r="F17" s="94">
        <v>171709.91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171709.91</v>
      </c>
      <c r="C23" s="96"/>
      <c r="D23" s="79">
        <v>0</v>
      </c>
      <c r="E23" s="96"/>
      <c r="F23" s="79">
        <v>171709.91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87984.98</v>
      </c>
      <c r="C29" s="103"/>
      <c r="D29" s="98">
        <v>0</v>
      </c>
      <c r="E29" s="103"/>
      <c r="F29" s="94">
        <v>87984.98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19229.84</v>
      </c>
      <c r="C30" s="104"/>
      <c r="D30" s="98">
        <v>0</v>
      </c>
      <c r="E30" s="104"/>
      <c r="F30" s="99">
        <v>19229.84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102732.77</v>
      </c>
      <c r="C31" s="104"/>
      <c r="D31" s="98">
        <v>0</v>
      </c>
      <c r="E31" s="104"/>
      <c r="F31" s="99">
        <v>102732.77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44637.68</v>
      </c>
      <c r="C32" s="104"/>
      <c r="D32" s="90">
        <v>3320.32</v>
      </c>
      <c r="E32" s="104"/>
      <c r="F32" s="105">
        <v>47958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254585.27</v>
      </c>
      <c r="C33" s="96"/>
      <c r="D33" s="79">
        <v>3320.32</v>
      </c>
      <c r="E33" s="96"/>
      <c r="F33" s="79">
        <v>257905.59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2.9103830456733704E-11</v>
      </c>
      <c r="C37" s="96"/>
      <c r="D37" s="107">
        <v>0</v>
      </c>
      <c r="E37" s="96"/>
      <c r="F37" s="107">
        <v>2.9103830456733704E-11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65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77" priority="6">
      <formula>$F32&lt;&gt;0</formula>
    </cfRule>
  </conditionalFormatting>
  <conditionalFormatting sqref="A21">
    <cfRule type="expression" dxfId="76" priority="5">
      <formula>$F21&lt;&gt;0</formula>
    </cfRule>
  </conditionalFormatting>
  <conditionalFormatting sqref="A46:F50">
    <cfRule type="expression" dxfId="75" priority="4">
      <formula>$F$21&lt;&gt;0</formula>
    </cfRule>
  </conditionalFormatting>
  <conditionalFormatting sqref="A45">
    <cfRule type="expression" dxfId="74" priority="3">
      <formula>$F$21&lt;&gt;0</formula>
    </cfRule>
  </conditionalFormatting>
  <conditionalFormatting sqref="A51">
    <cfRule type="expression" dxfId="73" priority="2">
      <formula>$F$32&lt;&gt;0</formula>
    </cfRule>
  </conditionalFormatting>
  <conditionalFormatting sqref="A52:F55">
    <cfRule type="expression" dxfId="7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88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75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1530617.62</v>
      </c>
      <c r="C10" s="78"/>
      <c r="D10" s="77">
        <v>0</v>
      </c>
      <c r="E10" s="78"/>
      <c r="F10" s="79">
        <v>1530617.62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1267735.97</v>
      </c>
      <c r="C14" s="87"/>
      <c r="D14" s="88">
        <v>0</v>
      </c>
      <c r="E14" s="87"/>
      <c r="F14" s="86">
        <v>1267735.97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19356.98</v>
      </c>
      <c r="C15" s="89"/>
      <c r="D15" s="88">
        <v>0</v>
      </c>
      <c r="E15" s="87"/>
      <c r="F15" s="86">
        <v>19356.98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144194.9</v>
      </c>
      <c r="C16" s="89"/>
      <c r="D16" s="90">
        <v>0</v>
      </c>
      <c r="E16" s="87"/>
      <c r="F16" s="91">
        <v>144194.9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1431287.8499999999</v>
      </c>
      <c r="C17" s="93"/>
      <c r="D17" s="94">
        <v>0</v>
      </c>
      <c r="E17" s="93"/>
      <c r="F17" s="94">
        <v>1431287.8499999999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1431287.8499999999</v>
      </c>
      <c r="C23" s="96"/>
      <c r="D23" s="79">
        <v>0</v>
      </c>
      <c r="E23" s="96"/>
      <c r="F23" s="79">
        <v>1431287.8499999999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584854.67000000004</v>
      </c>
      <c r="C27" s="103"/>
      <c r="D27" s="98">
        <v>0</v>
      </c>
      <c r="E27" s="103"/>
      <c r="F27" s="94">
        <v>584854.67000000004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52876.66</v>
      </c>
      <c r="C28" s="103"/>
      <c r="D28" s="98">
        <v>0</v>
      </c>
      <c r="E28" s="103"/>
      <c r="F28" s="94">
        <v>52876.66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38382.730000000003</v>
      </c>
      <c r="C29" s="103"/>
      <c r="D29" s="98">
        <v>0</v>
      </c>
      <c r="E29" s="103"/>
      <c r="F29" s="94">
        <v>38382.730000000003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766219.72</v>
      </c>
      <c r="C31" s="104"/>
      <c r="D31" s="98">
        <v>0</v>
      </c>
      <c r="E31" s="104"/>
      <c r="F31" s="99">
        <v>766219.72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1442333.78</v>
      </c>
      <c r="C33" s="96"/>
      <c r="D33" s="79">
        <v>0</v>
      </c>
      <c r="E33" s="96"/>
      <c r="F33" s="79">
        <v>1442333.78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1519571.6899999997</v>
      </c>
      <c r="C37" s="96"/>
      <c r="D37" s="107">
        <v>0</v>
      </c>
      <c r="E37" s="96"/>
      <c r="F37" s="107">
        <v>1519571.6899999997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71" priority="6">
      <formula>$F32&lt;&gt;0</formula>
    </cfRule>
  </conditionalFormatting>
  <conditionalFormatting sqref="A21">
    <cfRule type="expression" dxfId="70" priority="5">
      <formula>$F21&lt;&gt;0</formula>
    </cfRule>
  </conditionalFormatting>
  <conditionalFormatting sqref="A46:F50">
    <cfRule type="expression" dxfId="69" priority="4">
      <formula>$F$21&lt;&gt;0</formula>
    </cfRule>
  </conditionalFormatting>
  <conditionalFormatting sqref="A45">
    <cfRule type="expression" dxfId="68" priority="3">
      <formula>$F$21&lt;&gt;0</formula>
    </cfRule>
  </conditionalFormatting>
  <conditionalFormatting sqref="A51">
    <cfRule type="expression" dxfId="67" priority="2">
      <formula>$F$32&lt;&gt;0</formula>
    </cfRule>
  </conditionalFormatting>
  <conditionalFormatting sqref="A52:F55">
    <cfRule type="expression" dxfId="6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89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14708159.539999999</v>
      </c>
      <c r="C10" s="78"/>
      <c r="D10" s="77">
        <v>1504502.03</v>
      </c>
      <c r="E10" s="78"/>
      <c r="F10" s="79">
        <v>16212661.569999998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5842121.3799999999</v>
      </c>
      <c r="C14" s="87"/>
      <c r="D14" s="88">
        <v>0</v>
      </c>
      <c r="E14" s="87"/>
      <c r="F14" s="86">
        <v>5842121.3799999999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98728.81</v>
      </c>
      <c r="C15" s="89"/>
      <c r="D15" s="88">
        <v>0</v>
      </c>
      <c r="E15" s="87"/>
      <c r="F15" s="86">
        <v>98728.81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250704</v>
      </c>
      <c r="C16" s="89"/>
      <c r="D16" s="90">
        <v>0</v>
      </c>
      <c r="E16" s="87"/>
      <c r="F16" s="91">
        <v>250704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6191554.1899999995</v>
      </c>
      <c r="C17" s="93"/>
      <c r="D17" s="94">
        <v>0</v>
      </c>
      <c r="E17" s="93"/>
      <c r="F17" s="94">
        <v>6191554.1899999995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170201.18</v>
      </c>
      <c r="E19" s="96"/>
      <c r="F19" s="99">
        <v>170201.18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6191554.1899999995</v>
      </c>
      <c r="C23" s="96"/>
      <c r="D23" s="79">
        <v>170201.18</v>
      </c>
      <c r="E23" s="96"/>
      <c r="F23" s="79">
        <v>6361755.3699999992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5367658.24</v>
      </c>
      <c r="C26" s="96"/>
      <c r="D26" s="98">
        <v>0</v>
      </c>
      <c r="E26" s="96"/>
      <c r="F26" s="99">
        <v>5367658.24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23320</v>
      </c>
      <c r="C29" s="103"/>
      <c r="D29" s="98">
        <v>0</v>
      </c>
      <c r="E29" s="103"/>
      <c r="F29" s="94">
        <v>23320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443741.53</v>
      </c>
      <c r="C30" s="104"/>
      <c r="D30" s="98">
        <v>0</v>
      </c>
      <c r="E30" s="104"/>
      <c r="F30" s="99">
        <v>443741.53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1365505.51</v>
      </c>
      <c r="C32" s="104"/>
      <c r="D32" s="90">
        <v>0</v>
      </c>
      <c r="E32" s="104"/>
      <c r="F32" s="105">
        <v>1365505.51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7200225.2800000003</v>
      </c>
      <c r="C33" s="96"/>
      <c r="D33" s="79">
        <v>0</v>
      </c>
      <c r="E33" s="96"/>
      <c r="F33" s="79">
        <v>7200225.2800000003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13699488.449999996</v>
      </c>
      <c r="C37" s="96"/>
      <c r="D37" s="107">
        <v>1674703.21</v>
      </c>
      <c r="E37" s="96"/>
      <c r="F37" s="107">
        <v>15374191.659999996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59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65" priority="6">
      <formula>$F32&lt;&gt;0</formula>
    </cfRule>
  </conditionalFormatting>
  <conditionalFormatting sqref="A21">
    <cfRule type="expression" dxfId="64" priority="5">
      <formula>$F21&lt;&gt;0</formula>
    </cfRule>
  </conditionalFormatting>
  <conditionalFormatting sqref="A46:F50">
    <cfRule type="expression" dxfId="63" priority="4">
      <formula>$F$21&lt;&gt;0</formula>
    </cfRule>
  </conditionalFormatting>
  <conditionalFormatting sqref="A45">
    <cfRule type="expression" dxfId="62" priority="3">
      <formula>$F$21&lt;&gt;0</formula>
    </cfRule>
  </conditionalFormatting>
  <conditionalFormatting sqref="A51">
    <cfRule type="expression" dxfId="61" priority="2">
      <formula>$F$32&lt;&gt;0</formula>
    </cfRule>
  </conditionalFormatting>
  <conditionalFormatting sqref="A52:F55">
    <cfRule type="expression" dxfId="6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69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1237543.69</v>
      </c>
      <c r="C10" s="78"/>
      <c r="D10" s="77">
        <v>0</v>
      </c>
      <c r="E10" s="78"/>
      <c r="F10" s="79">
        <v>1237543.69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2703361.65</v>
      </c>
      <c r="C14" s="87"/>
      <c r="D14" s="88">
        <v>0</v>
      </c>
      <c r="E14" s="87"/>
      <c r="F14" s="86">
        <v>2703361.65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32556.48</v>
      </c>
      <c r="C15" s="89"/>
      <c r="D15" s="88">
        <v>0</v>
      </c>
      <c r="E15" s="87"/>
      <c r="F15" s="86">
        <v>32556.48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263308.90999999997</v>
      </c>
      <c r="C16" s="89"/>
      <c r="D16" s="90">
        <v>0</v>
      </c>
      <c r="E16" s="87"/>
      <c r="F16" s="91">
        <v>263308.90999999997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2999227.04</v>
      </c>
      <c r="C17" s="93"/>
      <c r="D17" s="94">
        <v>0</v>
      </c>
      <c r="E17" s="93"/>
      <c r="F17" s="94">
        <v>2999227.04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2999227.04</v>
      </c>
      <c r="C23" s="96"/>
      <c r="D23" s="79">
        <v>0</v>
      </c>
      <c r="E23" s="96"/>
      <c r="F23" s="79">
        <v>2999227.04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49585.56</v>
      </c>
      <c r="C26" s="96"/>
      <c r="D26" s="98">
        <v>0</v>
      </c>
      <c r="E26" s="96"/>
      <c r="F26" s="99">
        <v>49585.56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235991.67999999999</v>
      </c>
      <c r="C27" s="103"/>
      <c r="D27" s="98">
        <v>0</v>
      </c>
      <c r="E27" s="103"/>
      <c r="F27" s="94">
        <v>235991.67999999999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1110133.6599999999</v>
      </c>
      <c r="C28" s="103"/>
      <c r="D28" s="98">
        <v>0</v>
      </c>
      <c r="E28" s="103"/>
      <c r="F28" s="94">
        <v>1110133.6599999999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37321.339999999997</v>
      </c>
      <c r="C29" s="103"/>
      <c r="D29" s="98">
        <v>0</v>
      </c>
      <c r="E29" s="103"/>
      <c r="F29" s="94">
        <v>37321.339999999997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609011.36</v>
      </c>
      <c r="C30" s="104"/>
      <c r="D30" s="98">
        <v>0</v>
      </c>
      <c r="E30" s="104"/>
      <c r="F30" s="99">
        <v>609011.36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28244</v>
      </c>
      <c r="C31" s="104"/>
      <c r="D31" s="98">
        <v>0</v>
      </c>
      <c r="E31" s="104"/>
      <c r="F31" s="99">
        <v>28244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2070287.6</v>
      </c>
      <c r="C33" s="96"/>
      <c r="D33" s="79">
        <v>0</v>
      </c>
      <c r="E33" s="96"/>
      <c r="F33" s="79">
        <v>2070287.6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2166483.1300000004</v>
      </c>
      <c r="C37" s="96"/>
      <c r="D37" s="107">
        <v>0</v>
      </c>
      <c r="E37" s="96"/>
      <c r="F37" s="107">
        <v>2166483.1300000004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67" priority="6">
      <formula>$F32&lt;&gt;0</formula>
    </cfRule>
  </conditionalFormatting>
  <conditionalFormatting sqref="A21">
    <cfRule type="expression" dxfId="166" priority="5">
      <formula>$F21&lt;&gt;0</formula>
    </cfRule>
  </conditionalFormatting>
  <conditionalFormatting sqref="A46:F50">
    <cfRule type="expression" dxfId="165" priority="4">
      <formula>$F$21&lt;&gt;0</formula>
    </cfRule>
  </conditionalFormatting>
  <conditionalFormatting sqref="A45">
    <cfRule type="expression" dxfId="164" priority="3">
      <formula>$F$21&lt;&gt;0</formula>
    </cfRule>
  </conditionalFormatting>
  <conditionalFormatting sqref="A51">
    <cfRule type="expression" dxfId="163" priority="2">
      <formula>$F$32&lt;&gt;0</formula>
    </cfRule>
  </conditionalFormatting>
  <conditionalFormatting sqref="A52:F55">
    <cfRule type="expression" dxfId="16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90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1167398.24</v>
      </c>
      <c r="C10" s="78"/>
      <c r="D10" s="77">
        <v>416394.21</v>
      </c>
      <c r="E10" s="78"/>
      <c r="F10" s="79">
        <v>1583792.45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2623226.63</v>
      </c>
      <c r="C14" s="87"/>
      <c r="D14" s="88">
        <v>0</v>
      </c>
      <c r="E14" s="87"/>
      <c r="F14" s="86">
        <v>2623226.63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44064.61</v>
      </c>
      <c r="C15" s="89"/>
      <c r="D15" s="88">
        <v>0</v>
      </c>
      <c r="E15" s="87"/>
      <c r="F15" s="86">
        <v>44064.61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104612.22</v>
      </c>
      <c r="C16" s="89"/>
      <c r="D16" s="90">
        <v>0</v>
      </c>
      <c r="E16" s="87"/>
      <c r="F16" s="91">
        <v>104612.22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2771903.46</v>
      </c>
      <c r="C17" s="93"/>
      <c r="D17" s="94">
        <v>0</v>
      </c>
      <c r="E17" s="93"/>
      <c r="F17" s="94">
        <v>2771903.46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2771903.46</v>
      </c>
      <c r="C23" s="96"/>
      <c r="D23" s="79">
        <v>0</v>
      </c>
      <c r="E23" s="96"/>
      <c r="F23" s="79">
        <v>2771903.46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132637</v>
      </c>
      <c r="C26" s="96"/>
      <c r="D26" s="98">
        <v>0</v>
      </c>
      <c r="E26" s="96"/>
      <c r="F26" s="99">
        <v>132637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1348469.4</v>
      </c>
      <c r="C28" s="103"/>
      <c r="D28" s="98">
        <v>0</v>
      </c>
      <c r="E28" s="103"/>
      <c r="F28" s="94">
        <v>1348469.4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130337.55</v>
      </c>
      <c r="C30" s="104"/>
      <c r="D30" s="98">
        <v>0</v>
      </c>
      <c r="E30" s="104"/>
      <c r="F30" s="99">
        <v>130337.55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110386.92</v>
      </c>
      <c r="C32" s="104"/>
      <c r="D32" s="90">
        <v>0</v>
      </c>
      <c r="E32" s="104"/>
      <c r="F32" s="105">
        <v>110386.92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1721830.8699999999</v>
      </c>
      <c r="C33" s="96"/>
      <c r="D33" s="79">
        <v>0</v>
      </c>
      <c r="E33" s="96"/>
      <c r="F33" s="79">
        <v>1721830.8699999999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2217470.83</v>
      </c>
      <c r="C37" s="96"/>
      <c r="D37" s="107">
        <v>416394.21</v>
      </c>
      <c r="E37" s="96"/>
      <c r="F37" s="107">
        <v>2633865.04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60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59" priority="6">
      <formula>$F32&lt;&gt;0</formula>
    </cfRule>
  </conditionalFormatting>
  <conditionalFormatting sqref="A21">
    <cfRule type="expression" dxfId="58" priority="5">
      <formula>$F21&lt;&gt;0</formula>
    </cfRule>
  </conditionalFormatting>
  <conditionalFormatting sqref="A46:F50">
    <cfRule type="expression" dxfId="57" priority="4">
      <formula>$F$21&lt;&gt;0</formula>
    </cfRule>
  </conditionalFormatting>
  <conditionalFormatting sqref="A45">
    <cfRule type="expression" dxfId="56" priority="3">
      <formula>$F$21&lt;&gt;0</formula>
    </cfRule>
  </conditionalFormatting>
  <conditionalFormatting sqref="A51">
    <cfRule type="expression" dxfId="55" priority="2">
      <formula>$F$32&lt;&gt;0</formula>
    </cfRule>
  </conditionalFormatting>
  <conditionalFormatting sqref="A52:F55">
    <cfRule type="expression" dxfId="5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91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7175275.0899999999</v>
      </c>
      <c r="C10" s="78"/>
      <c r="D10" s="77">
        <v>257633.7</v>
      </c>
      <c r="E10" s="78"/>
      <c r="F10" s="79">
        <v>7432908.79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1710535.19</v>
      </c>
      <c r="C14" s="87"/>
      <c r="D14" s="88">
        <v>0</v>
      </c>
      <c r="E14" s="87"/>
      <c r="F14" s="86">
        <v>1710535.19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44485.440000000002</v>
      </c>
      <c r="C15" s="89"/>
      <c r="D15" s="88">
        <v>0</v>
      </c>
      <c r="E15" s="87"/>
      <c r="F15" s="86">
        <v>44485.440000000002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80882.94</v>
      </c>
      <c r="C16" s="89"/>
      <c r="D16" s="90">
        <v>0</v>
      </c>
      <c r="E16" s="87"/>
      <c r="F16" s="91">
        <v>80882.94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1835903.5699999998</v>
      </c>
      <c r="C17" s="93"/>
      <c r="D17" s="94">
        <v>0</v>
      </c>
      <c r="E17" s="93"/>
      <c r="F17" s="94">
        <v>1835903.5699999998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20224.86</v>
      </c>
      <c r="E19" s="96"/>
      <c r="F19" s="99">
        <v>20224.86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1835903.5699999998</v>
      </c>
      <c r="C23" s="96"/>
      <c r="D23" s="79">
        <v>20224.86</v>
      </c>
      <c r="E23" s="96"/>
      <c r="F23" s="79">
        <v>1856128.43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202847.97</v>
      </c>
      <c r="C26" s="96"/>
      <c r="D26" s="98">
        <v>0</v>
      </c>
      <c r="E26" s="96"/>
      <c r="F26" s="99">
        <v>202847.97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58852.92</v>
      </c>
      <c r="C28" s="103"/>
      <c r="D28" s="98">
        <v>0</v>
      </c>
      <c r="E28" s="103"/>
      <c r="F28" s="94">
        <v>58852.92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261700.89</v>
      </c>
      <c r="C33" s="96"/>
      <c r="D33" s="79">
        <v>0</v>
      </c>
      <c r="E33" s="96"/>
      <c r="F33" s="79">
        <v>261700.89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8749477.7699999996</v>
      </c>
      <c r="C37" s="96"/>
      <c r="D37" s="107">
        <v>277858.56</v>
      </c>
      <c r="E37" s="96"/>
      <c r="F37" s="107">
        <v>9027336.3300000001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53" priority="6">
      <formula>$F32&lt;&gt;0</formula>
    </cfRule>
  </conditionalFormatting>
  <conditionalFormatting sqref="A21">
    <cfRule type="expression" dxfId="52" priority="5">
      <formula>$F21&lt;&gt;0</formula>
    </cfRule>
  </conditionalFormatting>
  <conditionalFormatting sqref="A46:F50">
    <cfRule type="expression" dxfId="51" priority="4">
      <formula>$F$21&lt;&gt;0</formula>
    </cfRule>
  </conditionalFormatting>
  <conditionalFormatting sqref="A45">
    <cfRule type="expression" dxfId="50" priority="3">
      <formula>$F$21&lt;&gt;0</formula>
    </cfRule>
  </conditionalFormatting>
  <conditionalFormatting sqref="A51">
    <cfRule type="expression" dxfId="49" priority="2">
      <formula>$F$32&lt;&gt;0</formula>
    </cfRule>
  </conditionalFormatting>
  <conditionalFormatting sqref="A52:F55">
    <cfRule type="expression" dxfId="4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92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2790783.45</v>
      </c>
      <c r="C10" s="78"/>
      <c r="D10" s="77">
        <v>0</v>
      </c>
      <c r="E10" s="78"/>
      <c r="F10" s="79">
        <v>2790783.45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1890055.98</v>
      </c>
      <c r="C14" s="87"/>
      <c r="D14" s="88">
        <v>0</v>
      </c>
      <c r="E14" s="87"/>
      <c r="F14" s="86">
        <v>1890055.98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9712.32</v>
      </c>
      <c r="C15" s="89"/>
      <c r="D15" s="88">
        <v>0</v>
      </c>
      <c r="E15" s="87"/>
      <c r="F15" s="86">
        <v>9712.32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293515.82</v>
      </c>
      <c r="C16" s="89"/>
      <c r="D16" s="90">
        <v>0</v>
      </c>
      <c r="E16" s="87"/>
      <c r="F16" s="91">
        <v>293515.82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2193284.12</v>
      </c>
      <c r="C17" s="93"/>
      <c r="D17" s="94">
        <v>0</v>
      </c>
      <c r="E17" s="93"/>
      <c r="F17" s="94">
        <v>2193284.12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2193284.12</v>
      </c>
      <c r="C23" s="96"/>
      <c r="D23" s="79">
        <v>0</v>
      </c>
      <c r="E23" s="96"/>
      <c r="F23" s="79">
        <v>2193284.12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466932.95</v>
      </c>
      <c r="C28" s="103"/>
      <c r="D28" s="98">
        <v>0</v>
      </c>
      <c r="E28" s="103"/>
      <c r="F28" s="94">
        <v>466932.95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55779.97</v>
      </c>
      <c r="C29" s="103"/>
      <c r="D29" s="98">
        <v>0</v>
      </c>
      <c r="E29" s="103"/>
      <c r="F29" s="94">
        <v>55779.97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209885.83</v>
      </c>
      <c r="C30" s="104"/>
      <c r="D30" s="98">
        <v>0</v>
      </c>
      <c r="E30" s="104"/>
      <c r="F30" s="99">
        <v>209885.83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1882203.43</v>
      </c>
      <c r="C31" s="104"/>
      <c r="D31" s="98">
        <v>0</v>
      </c>
      <c r="E31" s="104"/>
      <c r="F31" s="99">
        <v>1882203.43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2614802.1799999997</v>
      </c>
      <c r="C33" s="96"/>
      <c r="D33" s="79">
        <v>0</v>
      </c>
      <c r="E33" s="96"/>
      <c r="F33" s="79">
        <v>2614802.1799999997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2369265.3900000006</v>
      </c>
      <c r="C37" s="96"/>
      <c r="D37" s="107">
        <v>0</v>
      </c>
      <c r="E37" s="96"/>
      <c r="F37" s="107">
        <v>2369265.3900000006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47" priority="6">
      <formula>$F32&lt;&gt;0</formula>
    </cfRule>
  </conditionalFormatting>
  <conditionalFormatting sqref="A21">
    <cfRule type="expression" dxfId="46" priority="5">
      <formula>$F21&lt;&gt;0</formula>
    </cfRule>
  </conditionalFormatting>
  <conditionalFormatting sqref="A46:F50">
    <cfRule type="expression" dxfId="45" priority="4">
      <formula>$F$21&lt;&gt;0</formula>
    </cfRule>
  </conditionalFormatting>
  <conditionalFormatting sqref="A45">
    <cfRule type="expression" dxfId="44" priority="3">
      <formula>$F$21&lt;&gt;0</formula>
    </cfRule>
  </conditionalFormatting>
  <conditionalFormatting sqref="A51">
    <cfRule type="expression" dxfId="43" priority="2">
      <formula>$F$32&lt;&gt;0</formula>
    </cfRule>
  </conditionalFormatting>
  <conditionalFormatting sqref="A52:F55">
    <cfRule type="expression" dxfId="4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93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3188023.24</v>
      </c>
      <c r="C10" s="78"/>
      <c r="D10" s="77">
        <v>0</v>
      </c>
      <c r="E10" s="78"/>
      <c r="F10" s="79">
        <v>3188023.24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1261401.56</v>
      </c>
      <c r="C14" s="87"/>
      <c r="D14" s="88">
        <v>0</v>
      </c>
      <c r="E14" s="87"/>
      <c r="F14" s="86">
        <v>1261401.56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8586.7199999999993</v>
      </c>
      <c r="C15" s="89"/>
      <c r="D15" s="88">
        <v>0</v>
      </c>
      <c r="E15" s="87"/>
      <c r="F15" s="86">
        <v>8586.7199999999993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66772.88</v>
      </c>
      <c r="C16" s="89"/>
      <c r="D16" s="90">
        <v>0</v>
      </c>
      <c r="E16" s="87"/>
      <c r="F16" s="91">
        <v>66772.88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1336761.1600000001</v>
      </c>
      <c r="C17" s="93"/>
      <c r="D17" s="94">
        <v>0</v>
      </c>
      <c r="E17" s="93"/>
      <c r="F17" s="94">
        <v>1336761.1600000001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1336761.1600000001</v>
      </c>
      <c r="C23" s="96"/>
      <c r="D23" s="79">
        <v>0</v>
      </c>
      <c r="E23" s="96"/>
      <c r="F23" s="79">
        <v>1336761.1600000001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1104463.0900000001</v>
      </c>
      <c r="C29" s="103"/>
      <c r="D29" s="98">
        <v>0</v>
      </c>
      <c r="E29" s="103"/>
      <c r="F29" s="94">
        <v>1104463.0900000001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49189.51</v>
      </c>
      <c r="C32" s="104"/>
      <c r="D32" s="90">
        <v>0</v>
      </c>
      <c r="E32" s="104"/>
      <c r="F32" s="105">
        <v>49189.51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1153652.6000000001</v>
      </c>
      <c r="C33" s="96"/>
      <c r="D33" s="79">
        <v>0</v>
      </c>
      <c r="E33" s="96"/>
      <c r="F33" s="79">
        <v>1153652.6000000001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3371131.8000000003</v>
      </c>
      <c r="C37" s="96"/>
      <c r="D37" s="107">
        <v>0</v>
      </c>
      <c r="E37" s="96"/>
      <c r="F37" s="107">
        <v>3371131.8000000003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61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41" priority="6">
      <formula>$F32&lt;&gt;0</formula>
    </cfRule>
  </conditionalFormatting>
  <conditionalFormatting sqref="A21">
    <cfRule type="expression" dxfId="40" priority="5">
      <formula>$F21&lt;&gt;0</formula>
    </cfRule>
  </conditionalFormatting>
  <conditionalFormatting sqref="A46:F50">
    <cfRule type="expression" dxfId="39" priority="4">
      <formula>$F$21&lt;&gt;0</formula>
    </cfRule>
  </conditionalFormatting>
  <conditionalFormatting sqref="A45">
    <cfRule type="expression" dxfId="38" priority="3">
      <formula>$F$21&lt;&gt;0</formula>
    </cfRule>
  </conditionalFormatting>
  <conditionalFormatting sqref="A51">
    <cfRule type="expression" dxfId="37" priority="2">
      <formula>$F$32&lt;&gt;0</formula>
    </cfRule>
  </conditionalFormatting>
  <conditionalFormatting sqref="A52:F55">
    <cfRule type="expression" dxfId="3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94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2752250.43</v>
      </c>
      <c r="C10" s="78"/>
      <c r="D10" s="77">
        <v>-147614.19</v>
      </c>
      <c r="E10" s="78"/>
      <c r="F10" s="79">
        <v>2604636.2400000002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7447854.3399999999</v>
      </c>
      <c r="C14" s="87"/>
      <c r="D14" s="88">
        <v>0</v>
      </c>
      <c r="E14" s="87"/>
      <c r="F14" s="86">
        <v>7447854.3399999999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18397.41</v>
      </c>
      <c r="C15" s="89"/>
      <c r="D15" s="88">
        <v>0</v>
      </c>
      <c r="E15" s="87"/>
      <c r="F15" s="86">
        <v>18397.41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1014885.35</v>
      </c>
      <c r="C16" s="89"/>
      <c r="D16" s="90">
        <v>0</v>
      </c>
      <c r="E16" s="87"/>
      <c r="F16" s="91">
        <v>1014885.35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8481137.0999999996</v>
      </c>
      <c r="C17" s="93"/>
      <c r="D17" s="94">
        <v>0</v>
      </c>
      <c r="E17" s="93"/>
      <c r="F17" s="94">
        <v>8481137.0999999996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71255.62</v>
      </c>
      <c r="E19" s="96"/>
      <c r="F19" s="99">
        <v>71255.62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157573.53</v>
      </c>
      <c r="E21" s="96"/>
      <c r="F21" s="99">
        <v>157573.53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8481137.0999999996</v>
      </c>
      <c r="C23" s="96"/>
      <c r="D23" s="79">
        <v>228829.15</v>
      </c>
      <c r="E23" s="96"/>
      <c r="F23" s="79">
        <v>8709966.2499999981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1203380.18</v>
      </c>
      <c r="C26" s="96"/>
      <c r="D26" s="98">
        <v>0</v>
      </c>
      <c r="E26" s="96"/>
      <c r="F26" s="99">
        <v>1203380.18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132123.21</v>
      </c>
      <c r="C27" s="103"/>
      <c r="D27" s="98">
        <v>0</v>
      </c>
      <c r="E27" s="103"/>
      <c r="F27" s="94">
        <v>132123.21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2038470.27</v>
      </c>
      <c r="C28" s="103"/>
      <c r="D28" s="98">
        <v>0</v>
      </c>
      <c r="E28" s="103"/>
      <c r="F28" s="94">
        <v>2038470.27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1053793.3500000001</v>
      </c>
      <c r="C29" s="103"/>
      <c r="D29" s="98">
        <v>0</v>
      </c>
      <c r="E29" s="103"/>
      <c r="F29" s="94">
        <v>1053793.3500000001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485183.97</v>
      </c>
      <c r="C30" s="104"/>
      <c r="D30" s="98">
        <v>0</v>
      </c>
      <c r="E30" s="104"/>
      <c r="F30" s="99">
        <v>485183.97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1517908.41</v>
      </c>
      <c r="C31" s="104"/>
      <c r="D31" s="98">
        <v>0</v>
      </c>
      <c r="E31" s="104"/>
      <c r="F31" s="99">
        <v>1517908.41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6430859.3899999997</v>
      </c>
      <c r="C33" s="96"/>
      <c r="D33" s="79">
        <v>0</v>
      </c>
      <c r="E33" s="96"/>
      <c r="F33" s="79">
        <v>6430859.3899999997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2269473.25</v>
      </c>
      <c r="C35" s="87"/>
      <c r="D35" s="88">
        <v>0</v>
      </c>
      <c r="E35" s="87"/>
      <c r="F35" s="86">
        <v>2269473.25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2533054.8899999997</v>
      </c>
      <c r="C37" s="96"/>
      <c r="D37" s="107">
        <v>81214.959999999992</v>
      </c>
      <c r="E37" s="96"/>
      <c r="F37" s="107">
        <v>2614269.8499999987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 t="s">
        <v>62</v>
      </c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35" priority="6">
      <formula>$F32&lt;&gt;0</formula>
    </cfRule>
  </conditionalFormatting>
  <conditionalFormatting sqref="A21">
    <cfRule type="expression" dxfId="34" priority="5">
      <formula>$F21&lt;&gt;0</formula>
    </cfRule>
  </conditionalFormatting>
  <conditionalFormatting sqref="A46:F50">
    <cfRule type="expression" dxfId="33" priority="4">
      <formula>$F$21&lt;&gt;0</formula>
    </cfRule>
  </conditionalFormatting>
  <conditionalFormatting sqref="A45">
    <cfRule type="expression" dxfId="32" priority="3">
      <formula>$F$21&lt;&gt;0</formula>
    </cfRule>
  </conditionalFormatting>
  <conditionalFormatting sqref="A51">
    <cfRule type="expression" dxfId="31" priority="2">
      <formula>$F$32&lt;&gt;0</formula>
    </cfRule>
  </conditionalFormatting>
  <conditionalFormatting sqref="A52:F55">
    <cfRule type="expression" dxfId="3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96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6110582.4400000004</v>
      </c>
      <c r="C10" s="78"/>
      <c r="D10" s="77">
        <v>996217.9</v>
      </c>
      <c r="E10" s="78"/>
      <c r="F10" s="79">
        <v>7106800.3400000008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2920075.93</v>
      </c>
      <c r="C14" s="87"/>
      <c r="D14" s="88">
        <v>0</v>
      </c>
      <c r="E14" s="87"/>
      <c r="F14" s="86">
        <v>2920075.93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140053.26999999999</v>
      </c>
      <c r="C15" s="89"/>
      <c r="D15" s="88">
        <v>0</v>
      </c>
      <c r="E15" s="87"/>
      <c r="F15" s="86">
        <v>140053.26999999999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0</v>
      </c>
      <c r="C16" s="89"/>
      <c r="D16" s="90">
        <v>0</v>
      </c>
      <c r="E16" s="87"/>
      <c r="F16" s="91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3060129.2</v>
      </c>
      <c r="C17" s="93"/>
      <c r="D17" s="94">
        <v>0</v>
      </c>
      <c r="E17" s="93"/>
      <c r="F17" s="94">
        <v>3060129.2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3060129.2</v>
      </c>
      <c r="C23" s="96"/>
      <c r="D23" s="79">
        <v>0</v>
      </c>
      <c r="E23" s="96"/>
      <c r="F23" s="79">
        <v>3060129.2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487365.4</v>
      </c>
      <c r="C27" s="103"/>
      <c r="D27" s="98">
        <v>0</v>
      </c>
      <c r="E27" s="103"/>
      <c r="F27" s="94">
        <v>487365.4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424972.74</v>
      </c>
      <c r="C28" s="103"/>
      <c r="D28" s="98">
        <v>0</v>
      </c>
      <c r="E28" s="103"/>
      <c r="F28" s="94">
        <v>424972.74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354693.04</v>
      </c>
      <c r="C29" s="103"/>
      <c r="D29" s="98">
        <v>0</v>
      </c>
      <c r="E29" s="103"/>
      <c r="F29" s="94">
        <v>354693.04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996.75</v>
      </c>
      <c r="E32" s="104"/>
      <c r="F32" s="105">
        <v>996.75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1267031.18</v>
      </c>
      <c r="C33" s="96"/>
      <c r="D33" s="79">
        <v>996.75</v>
      </c>
      <c r="E33" s="96"/>
      <c r="F33" s="79">
        <v>1268027.93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1131025</v>
      </c>
      <c r="C35" s="87"/>
      <c r="D35" s="88">
        <v>0</v>
      </c>
      <c r="E35" s="87"/>
      <c r="F35" s="86">
        <v>1131025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6772655.4600000009</v>
      </c>
      <c r="C37" s="96"/>
      <c r="D37" s="107">
        <v>995221.15</v>
      </c>
      <c r="E37" s="96"/>
      <c r="F37" s="107">
        <v>7767876.6100000013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 t="s">
        <v>95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29" priority="6">
      <formula>$F32&lt;&gt;0</formula>
    </cfRule>
  </conditionalFormatting>
  <conditionalFormatting sqref="A21">
    <cfRule type="expression" dxfId="28" priority="5">
      <formula>$F21&lt;&gt;0</formula>
    </cfRule>
  </conditionalFormatting>
  <conditionalFormatting sqref="A46:F50">
    <cfRule type="expression" dxfId="27" priority="4">
      <formula>$F$21&lt;&gt;0</formula>
    </cfRule>
  </conditionalFormatting>
  <conditionalFormatting sqref="A45">
    <cfRule type="expression" dxfId="26" priority="3">
      <formula>$F$21&lt;&gt;0</formula>
    </cfRule>
  </conditionalFormatting>
  <conditionalFormatting sqref="A51">
    <cfRule type="expression" dxfId="25" priority="2">
      <formula>$F$32&lt;&gt;0</formula>
    </cfRule>
  </conditionalFormatting>
  <conditionalFormatting sqref="A52:F55">
    <cfRule type="expression" dxfId="2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97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6995621.6399999997</v>
      </c>
      <c r="C10" s="78"/>
      <c r="D10" s="77">
        <v>1876457.08</v>
      </c>
      <c r="E10" s="78"/>
      <c r="F10" s="79">
        <v>8872078.7199999988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2588618.7200000002</v>
      </c>
      <c r="C14" s="87"/>
      <c r="D14" s="88">
        <v>0</v>
      </c>
      <c r="E14" s="87"/>
      <c r="F14" s="86">
        <v>2588618.7200000002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26433.31</v>
      </c>
      <c r="C15" s="89"/>
      <c r="D15" s="88">
        <v>0</v>
      </c>
      <c r="E15" s="87"/>
      <c r="F15" s="86">
        <v>26433.31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171486.07999999999</v>
      </c>
      <c r="C16" s="89"/>
      <c r="D16" s="90">
        <v>0</v>
      </c>
      <c r="E16" s="87"/>
      <c r="F16" s="91">
        <v>171486.07999999999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2786538.1100000003</v>
      </c>
      <c r="C17" s="93"/>
      <c r="D17" s="94">
        <v>0</v>
      </c>
      <c r="E17" s="93"/>
      <c r="F17" s="94">
        <v>2786538.1100000003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29897.48</v>
      </c>
      <c r="E19" s="96"/>
      <c r="F19" s="99">
        <v>29897.48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2786538.1100000003</v>
      </c>
      <c r="C23" s="96"/>
      <c r="D23" s="79">
        <v>29897.48</v>
      </c>
      <c r="E23" s="96"/>
      <c r="F23" s="79">
        <v>2816435.5900000003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49851.47</v>
      </c>
      <c r="C26" s="96"/>
      <c r="D26" s="98">
        <v>0</v>
      </c>
      <c r="E26" s="96"/>
      <c r="F26" s="99">
        <v>49851.47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165530.18</v>
      </c>
      <c r="C27" s="103"/>
      <c r="D27" s="98">
        <v>0</v>
      </c>
      <c r="E27" s="103"/>
      <c r="F27" s="94">
        <v>165530.18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1060302.8899999999</v>
      </c>
      <c r="C28" s="103"/>
      <c r="D28" s="98">
        <v>0</v>
      </c>
      <c r="E28" s="103"/>
      <c r="F28" s="94">
        <v>1060302.8899999999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96587.03</v>
      </c>
      <c r="C29" s="103"/>
      <c r="D29" s="98">
        <v>0</v>
      </c>
      <c r="E29" s="103"/>
      <c r="F29" s="94">
        <v>96587.03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419824.27</v>
      </c>
      <c r="C30" s="104"/>
      <c r="D30" s="98">
        <v>0</v>
      </c>
      <c r="E30" s="104"/>
      <c r="F30" s="99">
        <v>419824.27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339</v>
      </c>
      <c r="C32" s="104"/>
      <c r="D32" s="90">
        <v>0</v>
      </c>
      <c r="E32" s="104"/>
      <c r="F32" s="105">
        <v>339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1792434.8399999999</v>
      </c>
      <c r="C33" s="96"/>
      <c r="D33" s="79">
        <v>0</v>
      </c>
      <c r="E33" s="96"/>
      <c r="F33" s="79">
        <v>1792434.8399999999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381850</v>
      </c>
      <c r="C35" s="87"/>
      <c r="D35" s="88">
        <v>0</v>
      </c>
      <c r="E35" s="87"/>
      <c r="F35" s="86">
        <v>381850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7607874.9100000001</v>
      </c>
      <c r="C37" s="96"/>
      <c r="D37" s="107">
        <v>1906354.56</v>
      </c>
      <c r="E37" s="96"/>
      <c r="F37" s="107">
        <v>9514229.4699999988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 t="s">
        <v>63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23" priority="6">
      <formula>$F32&lt;&gt;0</formula>
    </cfRule>
  </conditionalFormatting>
  <conditionalFormatting sqref="A21">
    <cfRule type="expression" dxfId="22" priority="5">
      <formula>$F21&lt;&gt;0</formula>
    </cfRule>
  </conditionalFormatting>
  <conditionalFormatting sqref="A46:F50">
    <cfRule type="expression" dxfId="21" priority="4">
      <formula>$F$21&lt;&gt;0</formula>
    </cfRule>
  </conditionalFormatting>
  <conditionalFormatting sqref="A45">
    <cfRule type="expression" dxfId="20" priority="3">
      <formula>$F$21&lt;&gt;0</formula>
    </cfRule>
  </conditionalFormatting>
  <conditionalFormatting sqref="A51">
    <cfRule type="expression" dxfId="19" priority="2">
      <formula>$F$32&lt;&gt;0</formula>
    </cfRule>
  </conditionalFormatting>
  <conditionalFormatting sqref="A52:F55">
    <cfRule type="expression" dxfId="1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98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586039.98</v>
      </c>
      <c r="C10" s="78"/>
      <c r="D10" s="77">
        <v>0</v>
      </c>
      <c r="E10" s="78"/>
      <c r="F10" s="79">
        <v>586039.98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280507.40000000002</v>
      </c>
      <c r="C14" s="87"/>
      <c r="D14" s="88">
        <v>0</v>
      </c>
      <c r="E14" s="87"/>
      <c r="F14" s="86">
        <v>280507.40000000002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24952.76</v>
      </c>
      <c r="C15" s="89"/>
      <c r="D15" s="88">
        <v>0</v>
      </c>
      <c r="E15" s="87"/>
      <c r="F15" s="86">
        <v>24952.76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26493.48</v>
      </c>
      <c r="C16" s="89"/>
      <c r="D16" s="90">
        <v>0</v>
      </c>
      <c r="E16" s="87"/>
      <c r="F16" s="91">
        <v>26493.48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331953.64</v>
      </c>
      <c r="C17" s="93"/>
      <c r="D17" s="94">
        <v>0</v>
      </c>
      <c r="E17" s="93"/>
      <c r="F17" s="94">
        <v>331953.64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3129.74</v>
      </c>
      <c r="E19" s="96"/>
      <c r="F19" s="99">
        <v>3129.74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/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331953.64</v>
      </c>
      <c r="C23" s="96"/>
      <c r="D23" s="79">
        <v>3129.74</v>
      </c>
      <c r="E23" s="96"/>
      <c r="F23" s="79">
        <v>335083.38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192835.67</v>
      </c>
      <c r="C29" s="103"/>
      <c r="D29" s="98">
        <v>0</v>
      </c>
      <c r="E29" s="103"/>
      <c r="F29" s="94">
        <v>192835.67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39615.54</v>
      </c>
      <c r="C30" s="104"/>
      <c r="D30" s="98">
        <v>3129.74</v>
      </c>
      <c r="E30" s="104"/>
      <c r="F30" s="99">
        <v>42745.279999999999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237874.93</v>
      </c>
      <c r="C31" s="104"/>
      <c r="D31" s="98">
        <v>0</v>
      </c>
      <c r="E31" s="104"/>
      <c r="F31" s="99">
        <v>237874.93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470326.14</v>
      </c>
      <c r="C33" s="96"/>
      <c r="D33" s="79">
        <v>3129.74</v>
      </c>
      <c r="E33" s="96"/>
      <c r="F33" s="79">
        <v>473455.88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447667.48</v>
      </c>
      <c r="C37" s="96"/>
      <c r="D37" s="107">
        <v>0</v>
      </c>
      <c r="E37" s="96"/>
      <c r="F37" s="107">
        <v>447667.48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7" priority="6">
      <formula>$F32&lt;&gt;0</formula>
    </cfRule>
  </conditionalFormatting>
  <conditionalFormatting sqref="A21">
    <cfRule type="expression" dxfId="16" priority="5">
      <formula>$F21&lt;&gt;0</formula>
    </cfRule>
  </conditionalFormatting>
  <conditionalFormatting sqref="A46:F50">
    <cfRule type="expression" dxfId="15" priority="4">
      <formula>$F$21&lt;&gt;0</formula>
    </cfRule>
  </conditionalFormatting>
  <conditionalFormatting sqref="A45">
    <cfRule type="expression" dxfId="14" priority="3">
      <formula>$F$21&lt;&gt;0</formula>
    </cfRule>
  </conditionalFormatting>
  <conditionalFormatting sqref="A51">
    <cfRule type="expression" dxfId="13" priority="2">
      <formula>$F$32&lt;&gt;0</formula>
    </cfRule>
  </conditionalFormatting>
  <conditionalFormatting sqref="A52:F55">
    <cfRule type="expression" dxfId="1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99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11022688.289999999</v>
      </c>
      <c r="C10" s="78"/>
      <c r="D10" s="77">
        <v>0</v>
      </c>
      <c r="E10" s="78"/>
      <c r="F10" s="79">
        <v>11022688.289999999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3236968.63</v>
      </c>
      <c r="C14" s="87"/>
      <c r="D14" s="88">
        <v>0</v>
      </c>
      <c r="E14" s="87"/>
      <c r="F14" s="86">
        <v>3236968.63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34030.339999999997</v>
      </c>
      <c r="C15" s="89"/>
      <c r="D15" s="88">
        <v>0</v>
      </c>
      <c r="E15" s="87"/>
      <c r="F15" s="86">
        <v>34030.339999999997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792</v>
      </c>
      <c r="C16" s="89"/>
      <c r="D16" s="90">
        <v>0</v>
      </c>
      <c r="E16" s="87"/>
      <c r="F16" s="91">
        <v>792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3271790.9699999997</v>
      </c>
      <c r="C17" s="93"/>
      <c r="D17" s="94">
        <v>0</v>
      </c>
      <c r="E17" s="93"/>
      <c r="F17" s="94">
        <v>3271790.9699999997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3271790.9699999997</v>
      </c>
      <c r="C23" s="96"/>
      <c r="D23" s="79">
        <v>0</v>
      </c>
      <c r="E23" s="96"/>
      <c r="F23" s="79">
        <v>3271790.9699999997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60741.5</v>
      </c>
      <c r="C28" s="103"/>
      <c r="D28" s="98">
        <v>0</v>
      </c>
      <c r="E28" s="103"/>
      <c r="F28" s="94">
        <v>60741.5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1127.68</v>
      </c>
      <c r="C32" s="104"/>
      <c r="D32" s="90">
        <v>0</v>
      </c>
      <c r="E32" s="104"/>
      <c r="F32" s="105">
        <v>1127.68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61869.18</v>
      </c>
      <c r="C33" s="96"/>
      <c r="D33" s="79">
        <v>0</v>
      </c>
      <c r="E33" s="96"/>
      <c r="F33" s="79">
        <v>61869.18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1001831.5</v>
      </c>
      <c r="C35" s="87"/>
      <c r="D35" s="88">
        <v>0</v>
      </c>
      <c r="E35" s="87"/>
      <c r="F35" s="86">
        <v>1001831.5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13230778.579999998</v>
      </c>
      <c r="C37" s="96"/>
      <c r="D37" s="107">
        <v>0</v>
      </c>
      <c r="E37" s="96"/>
      <c r="F37" s="107">
        <v>13230778.579999998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 t="s">
        <v>64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1" priority="6">
      <formula>$F32&lt;&gt;0</formula>
    </cfRule>
  </conditionalFormatting>
  <conditionalFormatting sqref="A21">
    <cfRule type="expression" dxfId="10" priority="5">
      <formula>$F21&lt;&gt;0</formula>
    </cfRule>
  </conditionalFormatting>
  <conditionalFormatting sqref="A46:F50">
    <cfRule type="expression" dxfId="9" priority="4">
      <formula>$F$21&lt;&gt;0</formula>
    </cfRule>
  </conditionalFormatting>
  <conditionalFormatting sqref="A45">
    <cfRule type="expression" dxfId="8" priority="3">
      <formula>$F$21&lt;&gt;0</formula>
    </cfRule>
  </conditionalFormatting>
  <conditionalFormatting sqref="A51">
    <cfRule type="expression" dxfId="7" priority="2">
      <formula>$F$32&lt;&gt;0</formula>
    </cfRule>
  </conditionalFormatting>
  <conditionalFormatting sqref="A52:F55">
    <cfRule type="expression" dxfId="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100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15997997.949999999</v>
      </c>
      <c r="C10" s="78"/>
      <c r="D10" s="77">
        <v>0</v>
      </c>
      <c r="E10" s="78"/>
      <c r="F10" s="79">
        <v>15997997.949999999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5689465.3999999994</v>
      </c>
      <c r="C14" s="87"/>
      <c r="D14" s="88">
        <v>0</v>
      </c>
      <c r="E14" s="87"/>
      <c r="F14" s="86">
        <v>5689465.3999999994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27398.639999999999</v>
      </c>
      <c r="C15" s="89"/>
      <c r="D15" s="88">
        <v>0</v>
      </c>
      <c r="E15" s="87"/>
      <c r="F15" s="86">
        <v>27398.639999999999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28179.9</v>
      </c>
      <c r="C16" s="89"/>
      <c r="D16" s="90">
        <v>0</v>
      </c>
      <c r="E16" s="87"/>
      <c r="F16" s="91">
        <v>28179.9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5745043.9399999995</v>
      </c>
      <c r="C17" s="93"/>
      <c r="D17" s="94">
        <v>0</v>
      </c>
      <c r="E17" s="93"/>
      <c r="F17" s="94">
        <v>5745043.9399999995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52087.02</v>
      </c>
      <c r="C19" s="96"/>
      <c r="D19" s="98">
        <v>0</v>
      </c>
      <c r="E19" s="96"/>
      <c r="F19" s="99">
        <v>52087.02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/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5797130.959999999</v>
      </c>
      <c r="C23" s="96"/>
      <c r="D23" s="79">
        <v>0</v>
      </c>
      <c r="E23" s="96"/>
      <c r="F23" s="79">
        <v>5797130.959999999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59675.95</v>
      </c>
      <c r="C26" s="96"/>
      <c r="D26" s="98"/>
      <c r="E26" s="96"/>
      <c r="F26" s="99">
        <v>59675.95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2260326.0499999998</v>
      </c>
      <c r="C28" s="103"/>
      <c r="D28" s="98">
        <v>0</v>
      </c>
      <c r="E28" s="103"/>
      <c r="F28" s="94">
        <v>2260326.0499999998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74227.45</v>
      </c>
      <c r="C29" s="103"/>
      <c r="D29" s="98">
        <v>0</v>
      </c>
      <c r="E29" s="103"/>
      <c r="F29" s="94">
        <v>74227.45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938474.26</v>
      </c>
      <c r="C30" s="104"/>
      <c r="D30" s="98">
        <v>0</v>
      </c>
      <c r="E30" s="104"/>
      <c r="F30" s="99">
        <v>938474.26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/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3332703.71</v>
      </c>
      <c r="C33" s="96"/>
      <c r="D33" s="79">
        <v>0</v>
      </c>
      <c r="E33" s="96"/>
      <c r="F33" s="79">
        <v>3332703.71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18462425.199999996</v>
      </c>
      <c r="C37" s="96"/>
      <c r="D37" s="107">
        <v>0</v>
      </c>
      <c r="E37" s="96"/>
      <c r="F37" s="107">
        <v>18462425.199999996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5" priority="6">
      <formula>$F32&lt;&gt;0</formula>
    </cfRule>
  </conditionalFormatting>
  <conditionalFormatting sqref="A21">
    <cfRule type="expression" dxfId="4" priority="5">
      <formula>$F21&lt;&gt;0</formula>
    </cfRule>
  </conditionalFormatting>
  <conditionalFormatting sqref="A46:F50">
    <cfRule type="expression" dxfId="3" priority="4">
      <formula>$F$21&lt;&gt;0</formula>
    </cfRule>
  </conditionalFormatting>
  <conditionalFormatting sqref="A45">
    <cfRule type="expression" dxfId="2" priority="3">
      <formula>$F$21&lt;&gt;0</formula>
    </cfRule>
  </conditionalFormatting>
  <conditionalFormatting sqref="A51">
    <cfRule type="expression" dxfId="1" priority="2">
      <formula>$F$32&lt;&gt;0</formula>
    </cfRule>
  </conditionalFormatting>
  <conditionalFormatting sqref="A52:F55">
    <cfRule type="expression" dxfId="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71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8625382.5299999993</v>
      </c>
      <c r="C10" s="78"/>
      <c r="D10" s="77">
        <v>5854.98</v>
      </c>
      <c r="E10" s="78"/>
      <c r="F10" s="79">
        <v>8631237.5099999998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11145109.050000001</v>
      </c>
      <c r="C14" s="87"/>
      <c r="D14" s="88">
        <v>0</v>
      </c>
      <c r="E14" s="87"/>
      <c r="F14" s="86">
        <v>11145109.050000001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0</v>
      </c>
      <c r="C15" s="89"/>
      <c r="D15" s="88">
        <v>0</v>
      </c>
      <c r="E15" s="87"/>
      <c r="F15" s="86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471844.16</v>
      </c>
      <c r="C16" s="89"/>
      <c r="D16" s="90">
        <v>0</v>
      </c>
      <c r="E16" s="87"/>
      <c r="F16" s="91">
        <v>471844.16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11616953.210000001</v>
      </c>
      <c r="C17" s="93"/>
      <c r="D17" s="94">
        <v>0</v>
      </c>
      <c r="E17" s="93"/>
      <c r="F17" s="94">
        <v>11616953.210000001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11616953.210000001</v>
      </c>
      <c r="C23" s="96"/>
      <c r="D23" s="79">
        <v>0</v>
      </c>
      <c r="E23" s="96"/>
      <c r="F23" s="79">
        <v>11616953.210000001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5862812</v>
      </c>
      <c r="C26" s="96"/>
      <c r="D26" s="98">
        <v>0</v>
      </c>
      <c r="E26" s="96"/>
      <c r="F26" s="99">
        <v>5862812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3104607</v>
      </c>
      <c r="C27" s="103"/>
      <c r="D27" s="98">
        <v>0</v>
      </c>
      <c r="E27" s="103"/>
      <c r="F27" s="94">
        <v>3104607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/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188598</v>
      </c>
      <c r="C29" s="103"/>
      <c r="D29" s="98">
        <v>0</v>
      </c>
      <c r="E29" s="103"/>
      <c r="F29" s="94">
        <v>188598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750841</v>
      </c>
      <c r="C30" s="104"/>
      <c r="D30" s="98">
        <v>0</v>
      </c>
      <c r="E30" s="104"/>
      <c r="F30" s="99">
        <v>750841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9906858</v>
      </c>
      <c r="C33" s="96"/>
      <c r="D33" s="79">
        <v>0</v>
      </c>
      <c r="E33" s="96"/>
      <c r="F33" s="79">
        <v>9906858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3838368</v>
      </c>
      <c r="C35" s="87"/>
      <c r="D35" s="88">
        <v>0</v>
      </c>
      <c r="E35" s="87"/>
      <c r="F35" s="86">
        <v>3838368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6497109.7400000021</v>
      </c>
      <c r="C37" s="96"/>
      <c r="D37" s="107">
        <v>5854.98</v>
      </c>
      <c r="E37" s="96"/>
      <c r="F37" s="107">
        <v>6502964.7199999988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61" priority="6">
      <formula>$F32&lt;&gt;0</formula>
    </cfRule>
  </conditionalFormatting>
  <conditionalFormatting sqref="A21">
    <cfRule type="expression" dxfId="160" priority="5">
      <formula>$F21&lt;&gt;0</formula>
    </cfRule>
  </conditionalFormatting>
  <conditionalFormatting sqref="A46:F50">
    <cfRule type="expression" dxfId="159" priority="4">
      <formula>$F$21&lt;&gt;0</formula>
    </cfRule>
  </conditionalFormatting>
  <conditionalFormatting sqref="A45">
    <cfRule type="expression" dxfId="158" priority="3">
      <formula>$F$21&lt;&gt;0</formula>
    </cfRule>
  </conditionalFormatting>
  <conditionalFormatting sqref="A51">
    <cfRule type="expression" dxfId="157" priority="2">
      <formula>$F$32&lt;&gt;0</formula>
    </cfRule>
  </conditionalFormatting>
  <conditionalFormatting sqref="A52:F55">
    <cfRule type="expression" dxfId="15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72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3413156.65</v>
      </c>
      <c r="C10" s="78"/>
      <c r="D10" s="77">
        <v>496442.1</v>
      </c>
      <c r="E10" s="78"/>
      <c r="F10" s="79">
        <v>3909598.75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1694790.98</v>
      </c>
      <c r="C14" s="87"/>
      <c r="D14" s="88">
        <v>0</v>
      </c>
      <c r="E14" s="87"/>
      <c r="F14" s="86">
        <v>1694790.98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18873.759999999998</v>
      </c>
      <c r="C15" s="89"/>
      <c r="D15" s="88">
        <v>0</v>
      </c>
      <c r="E15" s="87"/>
      <c r="F15" s="86">
        <v>18873.759999999998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134825.32</v>
      </c>
      <c r="C16" s="89"/>
      <c r="D16" s="90">
        <v>0</v>
      </c>
      <c r="E16" s="87"/>
      <c r="F16" s="91">
        <v>134825.32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1848490.06</v>
      </c>
      <c r="C17" s="93"/>
      <c r="D17" s="94">
        <v>0</v>
      </c>
      <c r="E17" s="93"/>
      <c r="F17" s="94">
        <v>1848490.06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2533.15</v>
      </c>
      <c r="E19" s="96"/>
      <c r="F19" s="99">
        <v>2533.15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1848490.06</v>
      </c>
      <c r="C23" s="96"/>
      <c r="D23" s="79">
        <v>2533.15</v>
      </c>
      <c r="E23" s="96"/>
      <c r="F23" s="79">
        <v>1851023.21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178357.91</v>
      </c>
      <c r="C27" s="103"/>
      <c r="D27" s="98">
        <v>0</v>
      </c>
      <c r="E27" s="103"/>
      <c r="F27" s="94">
        <v>178357.91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797508.62</v>
      </c>
      <c r="C28" s="103"/>
      <c r="D28" s="98">
        <v>0</v>
      </c>
      <c r="E28" s="103"/>
      <c r="F28" s="94">
        <v>797508.62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219389.14</v>
      </c>
      <c r="C29" s="103"/>
      <c r="D29" s="98">
        <v>0</v>
      </c>
      <c r="E29" s="103"/>
      <c r="F29" s="94">
        <v>219389.14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440986.51</v>
      </c>
      <c r="C30" s="104"/>
      <c r="D30" s="98">
        <v>0</v>
      </c>
      <c r="E30" s="104"/>
      <c r="F30" s="99">
        <v>440986.51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157036.95000000001</v>
      </c>
      <c r="C31" s="104"/>
      <c r="D31" s="98">
        <v>0</v>
      </c>
      <c r="E31" s="104"/>
      <c r="F31" s="99">
        <v>157036.95000000001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1793279.13</v>
      </c>
      <c r="C33" s="96"/>
      <c r="D33" s="79">
        <v>0</v>
      </c>
      <c r="E33" s="96"/>
      <c r="F33" s="79">
        <v>1793279.13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3468367.58</v>
      </c>
      <c r="C37" s="96"/>
      <c r="D37" s="107">
        <v>498975.25</v>
      </c>
      <c r="E37" s="96"/>
      <c r="F37" s="107">
        <v>3967342.83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55" priority="6">
      <formula>$F32&lt;&gt;0</formula>
    </cfRule>
  </conditionalFormatting>
  <conditionalFormatting sqref="A21">
    <cfRule type="expression" dxfId="154" priority="5">
      <formula>$F21&lt;&gt;0</formula>
    </cfRule>
  </conditionalFormatting>
  <conditionalFormatting sqref="A46:F50">
    <cfRule type="expression" dxfId="153" priority="4">
      <formula>$F$21&lt;&gt;0</formula>
    </cfRule>
  </conditionalFormatting>
  <conditionalFormatting sqref="A45">
    <cfRule type="expression" dxfId="152" priority="3">
      <formula>$F$21&lt;&gt;0</formula>
    </cfRule>
  </conditionalFormatting>
  <conditionalFormatting sqref="A51">
    <cfRule type="expression" dxfId="151" priority="2">
      <formula>$F$32&lt;&gt;0</formula>
    </cfRule>
  </conditionalFormatting>
  <conditionalFormatting sqref="A52:F55">
    <cfRule type="expression" dxfId="15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8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73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530335.78</v>
      </c>
      <c r="C10" s="78"/>
      <c r="D10" s="77">
        <v>0</v>
      </c>
      <c r="E10" s="78"/>
      <c r="F10" s="79">
        <v>530335.78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257547.35</v>
      </c>
      <c r="C14" s="87"/>
      <c r="D14" s="88">
        <v>0</v>
      </c>
      <c r="E14" s="87"/>
      <c r="F14" s="86">
        <v>257547.35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0</v>
      </c>
      <c r="C15" s="89"/>
      <c r="D15" s="88">
        <v>0</v>
      </c>
      <c r="E15" s="87"/>
      <c r="F15" s="86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0</v>
      </c>
      <c r="C16" s="89"/>
      <c r="D16" s="90">
        <v>0</v>
      </c>
      <c r="E16" s="87"/>
      <c r="F16" s="91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257547.35</v>
      </c>
      <c r="C17" s="93"/>
      <c r="D17" s="94">
        <v>0</v>
      </c>
      <c r="E17" s="93"/>
      <c r="F17" s="94">
        <v>257547.35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257547.35</v>
      </c>
      <c r="C23" s="96"/>
      <c r="D23" s="79">
        <v>0</v>
      </c>
      <c r="E23" s="96"/>
      <c r="F23" s="79">
        <v>257547.35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178558.5</v>
      </c>
      <c r="C28" s="103"/>
      <c r="D28" s="98">
        <v>0</v>
      </c>
      <c r="E28" s="103"/>
      <c r="F28" s="94">
        <v>178558.5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29512.67</v>
      </c>
      <c r="C29" s="103"/>
      <c r="D29" s="98">
        <v>0</v>
      </c>
      <c r="E29" s="103"/>
      <c r="F29" s="94">
        <v>29512.67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11037</v>
      </c>
      <c r="C30" s="104"/>
      <c r="D30" s="98">
        <v>0</v>
      </c>
      <c r="E30" s="104"/>
      <c r="F30" s="99">
        <v>11037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234063.45</v>
      </c>
      <c r="C31" s="104"/>
      <c r="D31" s="98">
        <v>0</v>
      </c>
      <c r="E31" s="104"/>
      <c r="F31" s="99">
        <v>234063.45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453171.62</v>
      </c>
      <c r="C33" s="96"/>
      <c r="D33" s="79">
        <v>0</v>
      </c>
      <c r="E33" s="96"/>
      <c r="F33" s="79">
        <v>453171.62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334711.51</v>
      </c>
      <c r="C37" s="96"/>
      <c r="D37" s="107">
        <v>0</v>
      </c>
      <c r="E37" s="96"/>
      <c r="F37" s="107">
        <v>334711.51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 ht="15" customHeight="1">
      <c r="A50" s="119"/>
      <c r="B50" s="119"/>
      <c r="C50" s="119"/>
      <c r="D50" s="119"/>
      <c r="E50" s="119"/>
      <c r="F50" s="119"/>
      <c r="G50" s="111"/>
    </row>
    <row r="51" spans="1:7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5" spans="2:6" ht="15" hidden="1" customHeight="1"/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</sheetData>
  <sheetProtection formatColumns="0"/>
  <conditionalFormatting sqref="A32">
    <cfRule type="expression" dxfId="149" priority="6">
      <formula>$F32&lt;&gt;0</formula>
    </cfRule>
  </conditionalFormatting>
  <conditionalFormatting sqref="A21">
    <cfRule type="expression" dxfId="148" priority="5">
      <formula>$F21&lt;&gt;0</formula>
    </cfRule>
  </conditionalFormatting>
  <conditionalFormatting sqref="A46:F50">
    <cfRule type="expression" dxfId="147" priority="4">
      <formula>$F$21&lt;&gt;0</formula>
    </cfRule>
  </conditionalFormatting>
  <conditionalFormatting sqref="A45">
    <cfRule type="expression" dxfId="146" priority="3">
      <formula>$F$21&lt;&gt;0</formula>
    </cfRule>
  </conditionalFormatting>
  <conditionalFormatting sqref="A51">
    <cfRule type="expression" dxfId="145" priority="2">
      <formula>$F$32&lt;&gt;0</formula>
    </cfRule>
  </conditionalFormatting>
  <conditionalFormatting sqref="A52:F55">
    <cfRule type="expression" dxfId="14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74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75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2965954.1</v>
      </c>
      <c r="C10" s="78"/>
      <c r="D10" s="77">
        <v>37485.019999999997</v>
      </c>
      <c r="E10" s="78"/>
      <c r="F10" s="79">
        <v>3003439.12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2555986.4900000002</v>
      </c>
      <c r="C14" s="87"/>
      <c r="D14" s="88">
        <v>0</v>
      </c>
      <c r="E14" s="87"/>
      <c r="F14" s="86">
        <v>2555986.4900000002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0</v>
      </c>
      <c r="C15" s="89"/>
      <c r="D15" s="88">
        <v>0</v>
      </c>
      <c r="E15" s="87"/>
      <c r="F15" s="86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0</v>
      </c>
      <c r="C16" s="89"/>
      <c r="D16" s="90">
        <v>0</v>
      </c>
      <c r="E16" s="87"/>
      <c r="F16" s="91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2555986.4900000002</v>
      </c>
      <c r="C17" s="93"/>
      <c r="D17" s="94">
        <v>0</v>
      </c>
      <c r="E17" s="93"/>
      <c r="F17" s="94">
        <v>2555986.4900000002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19581.37</v>
      </c>
      <c r="E19" s="96"/>
      <c r="F19" s="99">
        <v>19581.37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2555986.4900000002</v>
      </c>
      <c r="C23" s="96"/>
      <c r="D23" s="79">
        <v>19581.37</v>
      </c>
      <c r="E23" s="96"/>
      <c r="F23" s="79">
        <v>2575567.8600000003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1299113.68</v>
      </c>
      <c r="C26" s="96"/>
      <c r="D26" s="98">
        <v>0</v>
      </c>
      <c r="E26" s="96"/>
      <c r="F26" s="99">
        <v>1299113.68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0</v>
      </c>
      <c r="C30" s="104"/>
      <c r="D30" s="98">
        <v>0</v>
      </c>
      <c r="E30" s="104"/>
      <c r="F30" s="99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104543</v>
      </c>
      <c r="C32" s="104"/>
      <c r="D32" s="90">
        <v>0</v>
      </c>
      <c r="E32" s="104"/>
      <c r="F32" s="105">
        <v>104543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1403656.68</v>
      </c>
      <c r="C33" s="96"/>
      <c r="D33" s="79">
        <v>0</v>
      </c>
      <c r="E33" s="96"/>
      <c r="F33" s="79">
        <v>1403656.68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4118283.91</v>
      </c>
      <c r="C37" s="96"/>
      <c r="D37" s="107">
        <v>57066.39</v>
      </c>
      <c r="E37" s="96"/>
      <c r="F37" s="107">
        <v>4175350.3000000007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67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43" priority="6">
      <formula>$F32&lt;&gt;0</formula>
    </cfRule>
  </conditionalFormatting>
  <conditionalFormatting sqref="A21">
    <cfRule type="expression" dxfId="142" priority="5">
      <formula>$F21&lt;&gt;0</formula>
    </cfRule>
  </conditionalFormatting>
  <conditionalFormatting sqref="A46:F50">
    <cfRule type="expression" dxfId="141" priority="4">
      <formula>$F$21&lt;&gt;0</formula>
    </cfRule>
  </conditionalFormatting>
  <conditionalFormatting sqref="A45">
    <cfRule type="expression" dxfId="140" priority="3">
      <formula>$F$21&lt;&gt;0</formula>
    </cfRule>
  </conditionalFormatting>
  <conditionalFormatting sqref="A51">
    <cfRule type="expression" dxfId="139" priority="2">
      <formula>$F$32&lt;&gt;0</formula>
    </cfRule>
  </conditionalFormatting>
  <conditionalFormatting sqref="A52:F55">
    <cfRule type="expression" dxfId="13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77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2331197.23</v>
      </c>
      <c r="C10" s="78"/>
      <c r="D10" s="77">
        <v>2105070.67</v>
      </c>
      <c r="E10" s="78"/>
      <c r="F10" s="79">
        <v>4436267.9000000004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4203402.67</v>
      </c>
      <c r="C14" s="87"/>
      <c r="D14" s="88">
        <v>0</v>
      </c>
      <c r="E14" s="87"/>
      <c r="F14" s="86">
        <v>4203402.67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0</v>
      </c>
      <c r="C15" s="89"/>
      <c r="D15" s="88">
        <v>0</v>
      </c>
      <c r="E15" s="87"/>
      <c r="F15" s="86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233575.24</v>
      </c>
      <c r="C16" s="89"/>
      <c r="D16" s="90">
        <v>0</v>
      </c>
      <c r="E16" s="87"/>
      <c r="F16" s="91">
        <v>233575.24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4436977.91</v>
      </c>
      <c r="C17" s="93"/>
      <c r="D17" s="94">
        <v>0</v>
      </c>
      <c r="E17" s="93"/>
      <c r="F17" s="94">
        <v>4436977.91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42918.27</v>
      </c>
      <c r="E19" s="96"/>
      <c r="F19" s="99">
        <v>42918.27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37782.58</v>
      </c>
      <c r="E21" s="96"/>
      <c r="F21" s="99">
        <v>37782.58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4436977.91</v>
      </c>
      <c r="C23" s="96"/>
      <c r="D23" s="79">
        <v>80700.850000000006</v>
      </c>
      <c r="E23" s="96"/>
      <c r="F23" s="79">
        <v>4517678.76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7382999.79</v>
      </c>
      <c r="C26" s="96"/>
      <c r="D26" s="98">
        <v>0</v>
      </c>
      <c r="E26" s="96"/>
      <c r="F26" s="99">
        <v>7382999.79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0</v>
      </c>
      <c r="C28" s="103"/>
      <c r="D28" s="98">
        <v>0</v>
      </c>
      <c r="E28" s="103"/>
      <c r="F28" s="94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0</v>
      </c>
      <c r="C29" s="103"/>
      <c r="D29" s="98">
        <v>0</v>
      </c>
      <c r="E29" s="103"/>
      <c r="F29" s="94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34892</v>
      </c>
      <c r="C30" s="104"/>
      <c r="D30" s="98">
        <v>0</v>
      </c>
      <c r="E30" s="104"/>
      <c r="F30" s="99">
        <v>34892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0</v>
      </c>
      <c r="C31" s="104"/>
      <c r="D31" s="98">
        <v>0</v>
      </c>
      <c r="E31" s="104"/>
      <c r="F31" s="99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7417891.79</v>
      </c>
      <c r="C33" s="96"/>
      <c r="D33" s="79">
        <v>0</v>
      </c>
      <c r="E33" s="96"/>
      <c r="F33" s="79">
        <v>7417891.79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1174850</v>
      </c>
      <c r="C35" s="87"/>
      <c r="D35" s="88">
        <v>0</v>
      </c>
      <c r="E35" s="87"/>
      <c r="F35" s="86">
        <v>1174850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-1824566.6499999994</v>
      </c>
      <c r="C37" s="96"/>
      <c r="D37" s="107">
        <v>2185771.52</v>
      </c>
      <c r="E37" s="96"/>
      <c r="F37" s="107">
        <v>361204.87000000011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 ht="12.75" customHeight="1">
      <c r="A46" s="119" t="s">
        <v>76</v>
      </c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37" priority="6">
      <formula>$F32&lt;&gt;0</formula>
    </cfRule>
  </conditionalFormatting>
  <conditionalFormatting sqref="A21">
    <cfRule type="expression" dxfId="136" priority="5">
      <formula>$F21&lt;&gt;0</formula>
    </cfRule>
  </conditionalFormatting>
  <conditionalFormatting sqref="A46:F50">
    <cfRule type="expression" dxfId="135" priority="4">
      <formula>$F$21&lt;&gt;0</formula>
    </cfRule>
  </conditionalFormatting>
  <conditionalFormatting sqref="A45">
    <cfRule type="expression" dxfId="134" priority="3">
      <formula>$F$21&lt;&gt;0</formula>
    </cfRule>
  </conditionalFormatting>
  <conditionalFormatting sqref="A51">
    <cfRule type="expression" dxfId="133" priority="2">
      <formula>$F$32&lt;&gt;0</formula>
    </cfRule>
  </conditionalFormatting>
  <conditionalFormatting sqref="A52:F55">
    <cfRule type="expression" dxfId="13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78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70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8149078.0700000003</v>
      </c>
      <c r="C10" s="78"/>
      <c r="D10" s="77">
        <v>0</v>
      </c>
      <c r="E10" s="78"/>
      <c r="F10" s="79">
        <v>8149078.0700000003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4574499.1100000003</v>
      </c>
      <c r="C14" s="87"/>
      <c r="D14" s="88">
        <v>0</v>
      </c>
      <c r="E14" s="87"/>
      <c r="F14" s="86">
        <v>4574499.1100000003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91122.85</v>
      </c>
      <c r="C15" s="89"/>
      <c r="D15" s="88">
        <v>0</v>
      </c>
      <c r="E15" s="87"/>
      <c r="F15" s="86">
        <v>91122.85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604701.79</v>
      </c>
      <c r="C16" s="89"/>
      <c r="D16" s="90">
        <v>0</v>
      </c>
      <c r="E16" s="87"/>
      <c r="F16" s="91">
        <v>604701.79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5270323.75</v>
      </c>
      <c r="C17" s="93"/>
      <c r="D17" s="94">
        <v>0</v>
      </c>
      <c r="E17" s="93"/>
      <c r="F17" s="94">
        <v>5270323.75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5270323.75</v>
      </c>
      <c r="C23" s="96"/>
      <c r="D23" s="79">
        <v>0</v>
      </c>
      <c r="E23" s="96"/>
      <c r="F23" s="79">
        <v>5270323.75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0</v>
      </c>
      <c r="C27" s="103"/>
      <c r="D27" s="98">
        <v>0</v>
      </c>
      <c r="E27" s="103"/>
      <c r="F27" s="94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277397.75</v>
      </c>
      <c r="C28" s="103"/>
      <c r="D28" s="98">
        <v>0</v>
      </c>
      <c r="E28" s="103"/>
      <c r="F28" s="94">
        <v>277397.75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2498405.04</v>
      </c>
      <c r="C29" s="103"/>
      <c r="D29" s="98">
        <v>0</v>
      </c>
      <c r="E29" s="103"/>
      <c r="F29" s="94">
        <v>2498405.04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3043338.04</v>
      </c>
      <c r="C30" s="104"/>
      <c r="D30" s="98">
        <v>0</v>
      </c>
      <c r="E30" s="104"/>
      <c r="F30" s="99">
        <v>3043338.04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2874254.93</v>
      </c>
      <c r="C31" s="104"/>
      <c r="D31" s="98">
        <v>0</v>
      </c>
      <c r="E31" s="104"/>
      <c r="F31" s="99">
        <v>2874254.93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0</v>
      </c>
      <c r="C32" s="104"/>
      <c r="D32" s="90">
        <v>0</v>
      </c>
      <c r="E32" s="104"/>
      <c r="F32" s="105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8693395.7599999998</v>
      </c>
      <c r="C33" s="96"/>
      <c r="D33" s="79">
        <v>0</v>
      </c>
      <c r="E33" s="96"/>
      <c r="F33" s="79">
        <v>8693395.7599999998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4726006.0600000005</v>
      </c>
      <c r="C37" s="96"/>
      <c r="D37" s="107">
        <v>0</v>
      </c>
      <c r="E37" s="96"/>
      <c r="F37" s="107">
        <v>4726006.0600000005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>
      <c r="A52" s="119"/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31" priority="6">
      <formula>$F32&lt;&gt;0</formula>
    </cfRule>
  </conditionalFormatting>
  <conditionalFormatting sqref="A21">
    <cfRule type="expression" dxfId="130" priority="5">
      <formula>$F21&lt;&gt;0</formula>
    </cfRule>
  </conditionalFormatting>
  <conditionalFormatting sqref="A46:F50">
    <cfRule type="expression" dxfId="129" priority="4">
      <formula>$F$21&lt;&gt;0</formula>
    </cfRule>
  </conditionalFormatting>
  <conditionalFormatting sqref="A45">
    <cfRule type="expression" dxfId="128" priority="3">
      <formula>$F$21&lt;&gt;0</formula>
    </cfRule>
  </conditionalFormatting>
  <conditionalFormatting sqref="A51">
    <cfRule type="expression" dxfId="127" priority="2">
      <formula>$F$32&lt;&gt;0</formula>
    </cfRule>
  </conditionalFormatting>
  <conditionalFormatting sqref="A52:F55">
    <cfRule type="expression" dxfId="12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109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17" t="s">
        <v>79</v>
      </c>
      <c r="B1" s="117"/>
      <c r="C1" s="117"/>
      <c r="D1" s="117"/>
      <c r="E1" s="117"/>
      <c r="F1" s="117"/>
      <c r="G1" s="65"/>
    </row>
    <row r="2" spans="1:256">
      <c r="A2" s="117" t="s">
        <v>0</v>
      </c>
      <c r="B2" s="117"/>
      <c r="C2" s="117"/>
      <c r="D2" s="117"/>
      <c r="E2" s="117"/>
      <c r="F2" s="117"/>
    </row>
    <row r="3" spans="1:256">
      <c r="A3" s="117" t="s">
        <v>1</v>
      </c>
      <c r="B3" s="117"/>
      <c r="C3" s="117"/>
      <c r="D3" s="117"/>
      <c r="E3" s="117"/>
      <c r="F3" s="117"/>
    </row>
    <row r="4" spans="1:256" ht="14.1" customHeight="1">
      <c r="A4" s="117" t="s">
        <v>40</v>
      </c>
      <c r="B4" s="117"/>
      <c r="C4" s="117"/>
      <c r="D4" s="117"/>
      <c r="E4" s="117"/>
      <c r="F4" s="117"/>
    </row>
    <row r="5" spans="1:256" ht="14.1" customHeight="1">
      <c r="A5" s="66"/>
      <c r="B5" s="66"/>
      <c r="C5" s="66"/>
      <c r="D5" s="66"/>
      <c r="E5" s="67" t="s">
        <v>2</v>
      </c>
      <c r="F5" s="68" t="s">
        <v>75</v>
      </c>
    </row>
    <row r="6" spans="1:256" s="2" customFormat="1">
      <c r="A6" s="69"/>
      <c r="B6" s="70" t="s">
        <v>3</v>
      </c>
      <c r="C6" s="69"/>
      <c r="D6" s="70" t="s">
        <v>4</v>
      </c>
      <c r="E6" s="69"/>
      <c r="F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18"/>
      <c r="B7" s="70" t="s">
        <v>5</v>
      </c>
      <c r="C7" s="69"/>
      <c r="D7" s="70" t="s">
        <v>6</v>
      </c>
      <c r="E7" s="69"/>
      <c r="F7" s="70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2"/>
      <c r="B8" s="73" t="s">
        <v>8</v>
      </c>
      <c r="C8" s="69"/>
      <c r="D8" s="74" t="s">
        <v>9</v>
      </c>
      <c r="E8" s="69"/>
      <c r="F8" s="74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6"/>
      <c r="B9" s="72"/>
      <c r="C9" s="69"/>
      <c r="D9" s="75"/>
      <c r="E9" s="69"/>
      <c r="F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6" t="s">
        <v>42</v>
      </c>
      <c r="B10" s="77">
        <v>378725.25</v>
      </c>
      <c r="C10" s="78"/>
      <c r="D10" s="77">
        <v>699.79</v>
      </c>
      <c r="E10" s="78"/>
      <c r="F10" s="79">
        <v>379425.04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2"/>
      <c r="B11" s="80"/>
      <c r="C11" s="81"/>
      <c r="D11" s="82"/>
      <c r="E11" s="81"/>
      <c r="F11" s="8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6" t="s">
        <v>12</v>
      </c>
      <c r="G13" s="8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5" t="s">
        <v>13</v>
      </c>
      <c r="B14" s="86">
        <v>267718.32</v>
      </c>
      <c r="C14" s="87"/>
      <c r="D14" s="88">
        <v>0</v>
      </c>
      <c r="E14" s="87"/>
      <c r="F14" s="86">
        <v>267718.32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5" t="s">
        <v>14</v>
      </c>
      <c r="B15" s="86">
        <v>4886.49</v>
      </c>
      <c r="C15" s="89"/>
      <c r="D15" s="88">
        <v>0</v>
      </c>
      <c r="E15" s="87"/>
      <c r="F15" s="86">
        <v>4886.49</v>
      </c>
      <c r="G15" s="4" t="s">
        <v>45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5" t="s">
        <v>15</v>
      </c>
      <c r="B16" s="86">
        <v>0</v>
      </c>
      <c r="C16" s="89"/>
      <c r="D16" s="90">
        <v>0</v>
      </c>
      <c r="E16" s="87"/>
      <c r="F16" s="91">
        <v>0</v>
      </c>
      <c r="G16" s="4" t="s">
        <v>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5" t="s">
        <v>16</v>
      </c>
      <c r="B17" s="92">
        <v>272604.81</v>
      </c>
      <c r="C17" s="93"/>
      <c r="D17" s="94">
        <v>0</v>
      </c>
      <c r="E17" s="93"/>
      <c r="F17" s="94">
        <v>272604.81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2"/>
      <c r="B18" s="95"/>
      <c r="C18" s="96"/>
      <c r="D18" s="82"/>
      <c r="E18" s="96"/>
      <c r="F18" s="82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2" t="s">
        <v>17</v>
      </c>
      <c r="B19" s="97">
        <v>0</v>
      </c>
      <c r="C19" s="96"/>
      <c r="D19" s="98">
        <v>0</v>
      </c>
      <c r="E19" s="96"/>
      <c r="F19" s="99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2"/>
      <c r="B20" s="80"/>
      <c r="C20" s="96"/>
      <c r="D20" s="82"/>
      <c r="E20" s="96"/>
      <c r="F20" s="82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00" t="s">
        <v>18</v>
      </c>
      <c r="B21" s="101" t="s">
        <v>19</v>
      </c>
      <c r="C21" s="96"/>
      <c r="D21" s="98">
        <v>0</v>
      </c>
      <c r="E21" s="96"/>
      <c r="F21" s="99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6"/>
      <c r="B22" s="80"/>
      <c r="C22" s="96"/>
      <c r="D22" s="82"/>
      <c r="E22" s="96"/>
      <c r="F22" s="82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6" t="s">
        <v>20</v>
      </c>
      <c r="B23" s="102">
        <v>272604.81</v>
      </c>
      <c r="C23" s="96"/>
      <c r="D23" s="79">
        <v>0</v>
      </c>
      <c r="E23" s="96"/>
      <c r="F23" s="79">
        <v>272604.81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6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2" t="s">
        <v>22</v>
      </c>
      <c r="B26" s="98">
        <v>0</v>
      </c>
      <c r="C26" s="96"/>
      <c r="D26" s="98">
        <v>0</v>
      </c>
      <c r="E26" s="96"/>
      <c r="F26" s="99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5" t="s">
        <v>23</v>
      </c>
      <c r="B27" s="98">
        <v>46870</v>
      </c>
      <c r="C27" s="103"/>
      <c r="D27" s="98">
        <v>0</v>
      </c>
      <c r="E27" s="103"/>
      <c r="F27" s="94">
        <v>46870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5" t="s">
        <v>24</v>
      </c>
      <c r="B28" s="98">
        <v>71357</v>
      </c>
      <c r="C28" s="103"/>
      <c r="D28" s="98">
        <v>0</v>
      </c>
      <c r="E28" s="103"/>
      <c r="F28" s="94">
        <v>71357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5" t="s">
        <v>25</v>
      </c>
      <c r="B29" s="98">
        <v>107662.59</v>
      </c>
      <c r="C29" s="103"/>
      <c r="D29" s="98">
        <v>0</v>
      </c>
      <c r="E29" s="103"/>
      <c r="F29" s="94">
        <v>107662.59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2" t="s">
        <v>26</v>
      </c>
      <c r="B30" s="98">
        <v>84516.72</v>
      </c>
      <c r="C30" s="104"/>
      <c r="D30" s="98">
        <v>0</v>
      </c>
      <c r="E30" s="104"/>
      <c r="F30" s="99">
        <v>84516.72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2" t="s">
        <v>27</v>
      </c>
      <c r="B31" s="98">
        <v>74810.399999999994</v>
      </c>
      <c r="C31" s="104"/>
      <c r="D31" s="98">
        <v>0</v>
      </c>
      <c r="E31" s="104"/>
      <c r="F31" s="99">
        <v>74810.399999999994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00" t="s">
        <v>28</v>
      </c>
      <c r="B32" s="90">
        <v>7729.6</v>
      </c>
      <c r="C32" s="104"/>
      <c r="D32" s="90">
        <v>699.79</v>
      </c>
      <c r="E32" s="104"/>
      <c r="F32" s="105">
        <v>8429.39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6" t="s">
        <v>29</v>
      </c>
      <c r="B33" s="102">
        <v>392946.30999999994</v>
      </c>
      <c r="C33" s="96"/>
      <c r="D33" s="79">
        <v>699.79</v>
      </c>
      <c r="E33" s="96"/>
      <c r="F33" s="79">
        <v>393646.1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6"/>
      <c r="B34" s="80"/>
      <c r="C34" s="96"/>
      <c r="D34" s="82"/>
      <c r="E34" s="96"/>
      <c r="F34" s="82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6" t="s">
        <v>30</v>
      </c>
      <c r="B35" s="88">
        <v>0</v>
      </c>
      <c r="C35" s="87"/>
      <c r="D35" s="88">
        <v>0</v>
      </c>
      <c r="E35" s="87"/>
      <c r="F35" s="86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6"/>
      <c r="B36" s="80"/>
      <c r="C36" s="96"/>
      <c r="D36" s="82"/>
      <c r="E36" s="96"/>
      <c r="F36" s="82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6" t="s">
        <v>44</v>
      </c>
      <c r="B37" s="107">
        <v>258383.75000000012</v>
      </c>
      <c r="C37" s="96"/>
      <c r="D37" s="107">
        <v>0</v>
      </c>
      <c r="E37" s="96"/>
      <c r="F37" s="107">
        <v>258383.75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8"/>
      <c r="B38" s="109"/>
      <c r="C38" s="69"/>
      <c r="D38" s="108"/>
      <c r="E38" s="108"/>
      <c r="F38" s="108"/>
      <c r="G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16" t="s">
        <v>103</v>
      </c>
      <c r="B39" s="112"/>
      <c r="C39" s="112"/>
      <c r="D39" s="112"/>
      <c r="E39" s="112"/>
      <c r="F39" s="112"/>
      <c r="G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16" t="s">
        <v>104</v>
      </c>
      <c r="B40" s="112"/>
      <c r="C40" s="112"/>
      <c r="D40" s="112"/>
      <c r="E40" s="112"/>
      <c r="F40" s="112"/>
      <c r="G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16" t="s">
        <v>105</v>
      </c>
      <c r="B41" s="116"/>
      <c r="C41" s="116"/>
      <c r="D41" s="116"/>
      <c r="E41" s="116"/>
      <c r="F41" s="116"/>
      <c r="G41" s="110"/>
    </row>
    <row r="42" spans="1:256" s="2" customFormat="1" ht="14.25">
      <c r="A42" s="116" t="s">
        <v>106</v>
      </c>
      <c r="B42" s="116"/>
      <c r="C42" s="116"/>
      <c r="D42" s="116"/>
      <c r="E42" s="116"/>
      <c r="F42" s="116"/>
      <c r="G42" s="110"/>
    </row>
    <row r="43" spans="1:256" s="2" customFormat="1" ht="14.25">
      <c r="A43" s="116" t="s">
        <v>107</v>
      </c>
      <c r="B43" s="116"/>
      <c r="C43" s="116"/>
      <c r="D43" s="116"/>
      <c r="E43" s="116"/>
      <c r="F43" s="116"/>
      <c r="G43" s="110"/>
    </row>
    <row r="44" spans="1:256" s="2" customFormat="1" ht="7.5" customHeight="1">
      <c r="G44" s="110"/>
    </row>
    <row r="45" spans="1:256">
      <c r="A45" s="5" t="s">
        <v>31</v>
      </c>
      <c r="G45" s="111"/>
    </row>
    <row r="46" spans="1:256">
      <c r="A46" s="119"/>
      <c r="B46" s="119"/>
      <c r="C46" s="119"/>
      <c r="D46" s="119"/>
      <c r="E46" s="119"/>
      <c r="F46" s="119"/>
      <c r="G46" s="111"/>
    </row>
    <row r="47" spans="1:256">
      <c r="A47" s="119"/>
      <c r="B47" s="119"/>
      <c r="C47" s="119"/>
      <c r="D47" s="119"/>
      <c r="E47" s="119"/>
      <c r="F47" s="119"/>
      <c r="G47" s="111"/>
    </row>
    <row r="48" spans="1:256">
      <c r="A48" s="119"/>
      <c r="B48" s="119"/>
      <c r="C48" s="119"/>
      <c r="D48" s="119"/>
      <c r="E48" s="119"/>
      <c r="F48" s="119"/>
      <c r="G48" s="111"/>
    </row>
    <row r="49" spans="1:7">
      <c r="A49" s="119"/>
      <c r="B49" s="119"/>
      <c r="C49" s="119"/>
      <c r="D49" s="119"/>
      <c r="E49" s="119"/>
      <c r="F49" s="119"/>
      <c r="G49" s="111"/>
    </row>
    <row r="50" spans="1:7">
      <c r="A50" s="119"/>
      <c r="B50" s="119"/>
      <c r="C50" s="119"/>
      <c r="D50" s="119"/>
      <c r="E50" s="119"/>
      <c r="F50" s="119"/>
      <c r="G50" s="111"/>
    </row>
    <row r="51" spans="1:7" ht="15" customHeight="1">
      <c r="A51" s="5" t="s">
        <v>32</v>
      </c>
      <c r="G51" s="111"/>
    </row>
    <row r="52" spans="1:7" ht="12.75" customHeight="1">
      <c r="A52" s="119" t="s">
        <v>47</v>
      </c>
      <c r="B52" s="119"/>
      <c r="C52" s="119"/>
      <c r="D52" s="119"/>
      <c r="E52" s="119"/>
      <c r="F52" s="119"/>
      <c r="G52" s="111"/>
    </row>
    <row r="53" spans="1:7">
      <c r="A53" s="119"/>
      <c r="B53" s="119"/>
      <c r="C53" s="119"/>
      <c r="D53" s="119"/>
      <c r="E53" s="119"/>
      <c r="F53" s="119"/>
      <c r="G53" s="111"/>
    </row>
    <row r="54" spans="1:7">
      <c r="A54" s="119"/>
      <c r="B54" s="119"/>
      <c r="C54" s="119"/>
      <c r="D54" s="119"/>
      <c r="E54" s="119"/>
      <c r="F54" s="119"/>
      <c r="G54" s="111"/>
    </row>
    <row r="55" spans="1:7">
      <c r="A55" s="119"/>
      <c r="B55" s="119"/>
      <c r="C55" s="119"/>
      <c r="D55" s="119"/>
      <c r="E55" s="119"/>
      <c r="F55" s="119"/>
      <c r="G55" s="111"/>
    </row>
    <row r="58" spans="1:7">
      <c r="A58" s="6" t="s">
        <v>33</v>
      </c>
      <c r="B58" s="4" t="s">
        <v>48</v>
      </c>
      <c r="C58" s="4"/>
      <c r="D58" s="4" t="s">
        <v>49</v>
      </c>
      <c r="E58" s="4"/>
      <c r="F58" s="4"/>
    </row>
    <row r="59" spans="1:7">
      <c r="B59" s="4"/>
      <c r="C59" s="4"/>
      <c r="D59" s="4" t="s">
        <v>50</v>
      </c>
      <c r="E59" s="4"/>
      <c r="F59" s="4"/>
    </row>
    <row r="60" spans="1:7">
      <c r="B60" s="4"/>
      <c r="C60" s="4"/>
      <c r="D60" s="4"/>
      <c r="E60" s="4"/>
      <c r="F60" s="4"/>
    </row>
    <row r="61" spans="1:7">
      <c r="B61" s="4" t="s">
        <v>51</v>
      </c>
      <c r="C61" s="4"/>
      <c r="D61" s="4" t="s">
        <v>52</v>
      </c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 t="s">
        <v>53</v>
      </c>
      <c r="C64" s="4"/>
      <c r="D64" s="4" t="s">
        <v>54</v>
      </c>
      <c r="E64" s="4"/>
      <c r="F64" s="4"/>
    </row>
    <row r="65" spans="2:6">
      <c r="B65" s="4"/>
      <c r="C65" s="4"/>
      <c r="D65" s="4" t="s">
        <v>55</v>
      </c>
      <c r="E65" s="4"/>
      <c r="F65" s="4"/>
    </row>
    <row r="66" spans="2:6">
      <c r="B66" s="4"/>
      <c r="C66" s="4"/>
      <c r="D66" s="4" t="s">
        <v>56</v>
      </c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6" spans="2:6" ht="15" hidden="1" customHeight="1"/>
    <row r="77" spans="2:6" ht="15" hidden="1" customHeight="1"/>
    <row r="78" spans="2:6" ht="15" hidden="1" customHeight="1"/>
    <row r="79" spans="2:6" ht="15" hidden="1" customHeight="1"/>
    <row r="80" spans="2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</sheetData>
  <sheetProtection formatColumns="0"/>
  <conditionalFormatting sqref="A32">
    <cfRule type="expression" dxfId="125" priority="6">
      <formula>$F32&lt;&gt;0</formula>
    </cfRule>
  </conditionalFormatting>
  <conditionalFormatting sqref="A21">
    <cfRule type="expression" dxfId="124" priority="5">
      <formula>$F21&lt;&gt;0</formula>
    </cfRule>
  </conditionalFormatting>
  <conditionalFormatting sqref="A46:F50">
    <cfRule type="expression" dxfId="123" priority="4">
      <formula>$F$21&lt;&gt;0</formula>
    </cfRule>
  </conditionalFormatting>
  <conditionalFormatting sqref="A45">
    <cfRule type="expression" dxfId="122" priority="3">
      <formula>$F$21&lt;&gt;0</formula>
    </cfRule>
  </conditionalFormatting>
  <conditionalFormatting sqref="A51">
    <cfRule type="expression" dxfId="121" priority="2">
      <formula>$F$32&lt;&gt;0</formula>
    </cfRule>
  </conditionalFormatting>
  <conditionalFormatting sqref="A52:F55">
    <cfRule type="expression" dxfId="12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2015-12-23T21:12:52Z</cp:lastPrinted>
  <dcterms:created xsi:type="dcterms:W3CDTF">2014-10-13T18:15:16Z</dcterms:created>
  <dcterms:modified xsi:type="dcterms:W3CDTF">2020-02-13T15:18:44Z</dcterms:modified>
</cp:coreProperties>
</file>