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5-2016\2015-16 AFR Summaries\Consolidated 15-16 ADA Compliant\"/>
    </mc:Choice>
  </mc:AlternateContent>
  <bookViews>
    <workbookView xWindow="480" yWindow="135" windowWidth="27795" windowHeight="12015" tabRatio="939"/>
  </bookViews>
  <sheets>
    <sheet name="FCS - ALL" sheetId="2" r:id="rId1"/>
    <sheet name="EASTERNFL" sheetId="1" r:id="rId2"/>
    <sheet name="CENTRALFL" sheetId="4" r:id="rId3"/>
    <sheet name="BROWARD" sheetId="3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</externalReferences>
  <definedNames>
    <definedName name="ARRA">[1]List!$C$1:$C$2</definedName>
    <definedName name="_xlnm.Print_Area" localSheetId="3">BROWARD!#REF!</definedName>
    <definedName name="_xlnm.Print_Area" localSheetId="2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19">PASCOHERNANDO!#REF!</definedName>
    <definedName name="_xlnm.Print_Area" localSheetId="20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3">#REF!</definedName>
    <definedName name="rint" localSheetId="2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3">#REF!</definedName>
    <definedName name="YesOrNo" localSheetId="2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C25" i="16" l="1"/>
  <c r="F14" i="16"/>
  <c r="F13" i="16"/>
  <c r="F16" i="16" s="1"/>
  <c r="F17" i="16" s="1"/>
  <c r="C13" i="16"/>
  <c r="C27" i="16" l="1"/>
  <c r="C25" i="29"/>
  <c r="F14" i="29"/>
  <c r="F13" i="29"/>
  <c r="F16" i="29" s="1"/>
  <c r="F17" i="29" l="1"/>
  <c r="C13" i="29"/>
  <c r="C27" i="29" s="1"/>
  <c r="B16" i="2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0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1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2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3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4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5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6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7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8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19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0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1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2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3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4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5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6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7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8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29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3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4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5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6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7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8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comments9.xml><?xml version="1.0" encoding="utf-8"?>
<comments xmlns="http://schemas.openxmlformats.org/spreadsheetml/2006/main">
  <authors>
    <author>Dickens, Jamaal</author>
  </authors>
  <commentList>
    <comment ref="A57" authorId="0" shapeId="0">
      <text>
        <r>
          <rPr>
            <b/>
            <sz val="9"/>
            <color indexed="81"/>
            <rFont val="Tahoma"/>
            <family val="2"/>
          </rPr>
          <t>College Reporting: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<sst xmlns="http://schemas.openxmlformats.org/spreadsheetml/2006/main" count="1020" uniqueCount="99">
  <si>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</si>
  <si>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</si>
  <si>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</si>
  <si>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</si>
  <si>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</si>
  <si>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</si>
  <si>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Computes Activities &amp; Services Columns for Percent Chart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</si>
  <si>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</si>
  <si>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</si>
  <si>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</si>
  <si>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</si>
  <si>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</si>
  <si>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</si>
  <si>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</si>
  <si>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</si>
  <si>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</si>
  <si>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</si>
  <si>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</si>
  <si>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</si>
  <si>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</si>
  <si>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</si>
  <si>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</si>
  <si>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</si>
  <si>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</si>
  <si>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</si>
  <si>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</si>
  <si>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</si>
  <si>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</si>
  <si>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</si>
  <si>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</si>
  <si>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</si>
  <si>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</si>
  <si>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</si>
  <si>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ST. PETERSBURG COLLEGE</t>
  </si>
  <si>
    <t>SEMINOLE STATE COLLEGE OF FLORIDA</t>
  </si>
  <si>
    <t>SOUTH FLORIDA STATE COLLEGE</t>
  </si>
  <si>
    <t>TALLAHASSEE COMMUNITY COLLEGE</t>
  </si>
  <si>
    <t>** DIFFERENCE IN $$ FOR GL 40850 IS DUE TO GASB AJEs ***</t>
  </si>
  <si>
    <t>For the 2015-16 Fiscal Year</t>
  </si>
  <si>
    <t>2016.v03</t>
  </si>
  <si>
    <t>2015-16</t>
  </si>
  <si>
    <t>EASTERN FLORIDA STATE COLLEGE</t>
  </si>
  <si>
    <t>For the 2015-2016 Fiscal Year</t>
  </si>
  <si>
    <t>2016.v02</t>
  </si>
  <si>
    <t>BROWARD COLLEGE</t>
  </si>
  <si>
    <t>COLLEGE OF CENTRAL FLORIDA</t>
  </si>
  <si>
    <t xml:space="preserve">Misc revenue for refund of expenses. </t>
  </si>
  <si>
    <t>CHIPOLA COLLEGE</t>
  </si>
  <si>
    <t>DAYTONA STATE COLLEGE</t>
  </si>
  <si>
    <t>2016.v03a</t>
  </si>
  <si>
    <t>Reimbursements for National Golf Tournament hosted by DSC &amp; Athletics Banquet.</t>
  </si>
  <si>
    <t>FLORIDA SOUTHWESTERN STATE COLLEGE</t>
  </si>
  <si>
    <t>Interest/Dividend Income</t>
  </si>
  <si>
    <t>Investment/Cash Mgmt, Information Services, Institutional Research and Repairs and Renovation</t>
  </si>
  <si>
    <t>FLORIDA STATE COLLEGE AT JACKSONVILLE</t>
  </si>
  <si>
    <t>FLORIDA KEYS COMMUNITY COLLEGE</t>
  </si>
  <si>
    <t>LL &amp; Reg</t>
  </si>
  <si>
    <t>Our records indicate a beginning balance of $80,534.40. This is a difference of $4,581.05.</t>
  </si>
  <si>
    <t>GULF COAST STATE COLLEGE</t>
  </si>
  <si>
    <t>HILLSBOROUGH COMMUNITY COLLEGE</t>
  </si>
  <si>
    <t>Interest Income</t>
  </si>
  <si>
    <t>Child Care Centers, Campus Cards, and Sustainability Council</t>
  </si>
  <si>
    <t>INDIAN RIVER STATE COLLEGE</t>
  </si>
  <si>
    <t>FLORIDA GATEWAY COLLEGE</t>
  </si>
  <si>
    <t>Interest Income.</t>
  </si>
  <si>
    <t>LAKE-SUMTER STATE COLLEGE</t>
  </si>
  <si>
    <t>STATE COLLEGE OF FLORIDA, MANATEE-SARASOTA</t>
  </si>
  <si>
    <t>Student Tournament Academic Teams</t>
  </si>
  <si>
    <t>NORTH FLORIDA COMMUNITY COLLEGE</t>
  </si>
  <si>
    <t>NORTHWEST FLORIDA STATE COLLEGE</t>
  </si>
  <si>
    <t>PALM BEACH STATE COLLEGE</t>
  </si>
  <si>
    <t>Prior Year corrections-FY2015-Typo in row 16 should have been $764,356.61 instead of $794,356.61</t>
  </si>
  <si>
    <t>PASCO-HERNANDO STATE COLLEGE</t>
  </si>
  <si>
    <t>Interest earned and fines recovered for lost student id cards</t>
  </si>
  <si>
    <t>PENSACOLA STATE COLLEGE</t>
  </si>
  <si>
    <t>beginning balance was recognized as revenue in 2015-2016.  in previous years it was in a 27100 acct.</t>
  </si>
  <si>
    <t>The revenue amount being recognized includes both current year</t>
  </si>
  <si>
    <t>collections plus the carry forward amount of $438,492.85.  In prior</t>
  </si>
  <si>
    <t xml:space="preserve">years, the revenue not spent was moved to a 27100 account and </t>
  </si>
  <si>
    <t>not included in revenue.  This year, PSC went ahead and recognized</t>
  </si>
  <si>
    <t>the prior year carryforward as revenue as well as current year</t>
  </si>
  <si>
    <t>collections.  This change will bring PSC in line with other Colleges</t>
  </si>
  <si>
    <t>by carrying a fund balance in fund 2 that represents the revenue</t>
  </si>
  <si>
    <t>not spent in previous years for Student Activity fee collections.</t>
  </si>
  <si>
    <t>POLK STATE COLLEGE</t>
  </si>
  <si>
    <t>Additional revenue from replacement ID cards &amp; reimbursed expenses</t>
  </si>
  <si>
    <t>ST. JOHNS RIVER STATE COLLEGE</t>
  </si>
  <si>
    <t>SANTA FE COLLEGE</t>
  </si>
  <si>
    <t>$15,749.17 - others services (locker fees, replacement student id cards), $1,661.03- Indepartmental sales, totaling $17,410.20</t>
  </si>
  <si>
    <t>Child care payments for Santa Fe students children- $6,542.46</t>
  </si>
  <si>
    <t>Academic Success Center, Graduation Honor Chords, Help Desk, Respiratory, Humanities, Student Conclave-Physical Therapist Assistant Program, Success Imperative Minority Students, Center for Global Engagement, Read to Succeed - QEP, Pharmacy Technician Club</t>
  </si>
  <si>
    <t>Contracted shuttle bus lease, rental car services, fuel charge acct., FCSAA institutional membership, student handbooks, call center and various contracted services</t>
  </si>
  <si>
    <t>Commencement</t>
  </si>
  <si>
    <t>FL Southwestern, Florida Keys, Hillsborough, Manatee, Santa Fe, Seminole, Tallahassee, Valencia</t>
  </si>
  <si>
    <t>Diploma Replacement Fees</t>
  </si>
  <si>
    <t>REV: JL 9/16/16</t>
  </si>
  <si>
    <t>Central FL, Daytona, FL Southwestern, Hillsborough, FL Gateway, Palm Beach, Pasco-Hernando, Pensacola, Polk, Santa Fe, Valencia</t>
  </si>
  <si>
    <t>MIAMI DADE COLLEGE</t>
  </si>
  <si>
    <t>VALENCIA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</si>
</sst>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77">
    <xf numFmtId="0" fontId="0" fillId="0" borderId="0" xfId="0"/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7" fillId="17" borderId="21" xfId="3" applyFont="1" applyFill="1" applyBorder="1" applyAlignment="1" applyProtection="1">
      <alignment horizontal="center"/>
    </xf>
    <xf numFmtId="0" fontId="7" fillId="17" borderId="0" xfId="3" applyFont="1" applyFill="1" applyBorder="1" applyProtection="1"/>
    <xf numFmtId="0" fontId="7" fillId="17" borderId="19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0" fontId="7" fillId="17" borderId="26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58" fillId="60" borderId="0" xfId="0" applyFont="1" applyFill="1"/>
    <xf numFmtId="0" fontId="3" fillId="0" borderId="0" xfId="3" applyFont="1" applyProtection="1"/>
    <xf numFmtId="0" fontId="59" fillId="0" borderId="0" xfId="3" applyNumberFormat="1" applyFont="1" applyAlignment="1">
      <alignment horizontal="right"/>
    </xf>
    <xf numFmtId="0" fontId="4" fillId="0" borderId="0" xfId="3" applyNumberFormat="1" applyFont="1" applyAlignment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60" fillId="0" borderId="17" xfId="2" applyFont="1" applyFill="1" applyBorder="1" applyProtection="1"/>
    <xf numFmtId="0" fontId="4" fillId="0" borderId="20" xfId="3" applyFont="1" applyBorder="1" applyProtection="1"/>
    <xf numFmtId="44" fontId="60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60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60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60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0" fontId="6" fillId="17" borderId="18" xfId="3" applyFont="1" applyFill="1" applyBorder="1" applyAlignment="1" applyProtection="1">
      <alignment horizontal="center" wrapText="1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41" fillId="0" borderId="0" xfId="3" applyNumberFormat="1" applyFont="1" applyAlignment="1">
      <alignment horizontal="left"/>
    </xf>
    <xf numFmtId="0" fontId="36" fillId="0" borderId="0" xfId="3" applyNumberFormat="1" applyFont="1" applyAlignment="1">
      <alignment horizontal="left"/>
    </xf>
    <xf numFmtId="0" fontId="6" fillId="17" borderId="18" xfId="3" applyFont="1" applyFill="1" applyBorder="1" applyAlignment="1" applyProtection="1">
      <alignment horizontal="left"/>
    </xf>
    <xf numFmtId="0" fontId="3" fillId="0" borderId="0" xfId="3" applyNumberFormat="1" applyFont="1" applyAlignment="1"/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wrapText="1"/>
    </xf>
    <xf numFmtId="0" fontId="6" fillId="17" borderId="19" xfId="3" applyFont="1" applyFill="1" applyBorder="1" applyAlignment="1" applyProtection="1">
      <alignment wrapText="1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6" fillId="17" borderId="18" xfId="3" applyFont="1" applyFill="1" applyBorder="1" applyAlignment="1" applyProtection="1">
      <alignment horizontal="left" wrapText="1"/>
    </xf>
    <xf numFmtId="0" fontId="3" fillId="0" borderId="0" xfId="3" applyNumberFormat="1" applyFont="1" applyAlignment="1">
      <alignment horizontal="left"/>
    </xf>
    <xf numFmtId="0" fontId="4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left"/>
    </xf>
    <xf numFmtId="0" fontId="59" fillId="0" borderId="0" xfId="3" applyNumberFormat="1" applyFont="1" applyAlignment="1">
      <alignment horizontal="left"/>
    </xf>
    <xf numFmtId="0" fontId="4" fillId="0" borderId="0" xfId="3" applyNumberFormat="1" applyFont="1" applyAlignment="1">
      <alignment horizontal="left"/>
    </xf>
    <xf numFmtId="0" fontId="3" fillId="0" borderId="2" xfId="3" applyFont="1" applyBorder="1" applyAlignment="1" applyProtection="1">
      <alignment horizontal="left"/>
    </xf>
    <xf numFmtId="0" fontId="4" fillId="0" borderId="3" xfId="3" applyFont="1" applyBorder="1" applyAlignment="1" applyProtection="1">
      <alignment horizontal="left"/>
    </xf>
    <xf numFmtId="0" fontId="4" fillId="0" borderId="4" xfId="3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3" fillId="0" borderId="6" xfId="3" applyFont="1" applyBorder="1" applyAlignment="1" applyProtection="1">
      <alignment horizontal="left"/>
    </xf>
    <xf numFmtId="39" fontId="4" fillId="0" borderId="7" xfId="4" applyNumberFormat="1" applyFont="1" applyBorder="1" applyAlignment="1" applyProtection="1">
      <alignment horizontal="left"/>
    </xf>
    <xf numFmtId="44" fontId="4" fillId="0" borderId="8" xfId="2" applyFont="1" applyFill="1" applyBorder="1" applyAlignment="1" applyProtection="1">
      <alignment horizontal="left"/>
    </xf>
    <xf numFmtId="43" fontId="4" fillId="15" borderId="0" xfId="1" applyFont="1" applyFill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</xf>
    <xf numFmtId="39" fontId="4" fillId="0" borderId="10" xfId="4" applyNumberFormat="1" applyFont="1" applyBorder="1" applyAlignment="1" applyProtection="1">
      <alignment horizontal="left"/>
    </xf>
    <xf numFmtId="39" fontId="4" fillId="0" borderId="11" xfId="4" applyNumberFormat="1" applyFont="1" applyBorder="1" applyAlignment="1" applyProtection="1">
      <alignment horizontal="left"/>
    </xf>
    <xf numFmtId="0" fontId="4" fillId="16" borderId="12" xfId="3" applyFont="1" applyFill="1" applyBorder="1" applyAlignment="1" applyProtection="1">
      <alignment horizontal="left"/>
    </xf>
    <xf numFmtId="0" fontId="4" fillId="16" borderId="13" xfId="3" applyFont="1" applyFill="1" applyBorder="1" applyAlignment="1" applyProtection="1">
      <alignment horizontal="left"/>
    </xf>
    <xf numFmtId="0" fontId="4" fillId="17" borderId="13" xfId="3" applyFont="1" applyFill="1" applyBorder="1" applyAlignment="1" applyProtection="1">
      <alignment horizontal="left"/>
    </xf>
    <xf numFmtId="0" fontId="4" fillId="17" borderId="14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left"/>
    </xf>
    <xf numFmtId="0" fontId="3" fillId="0" borderId="15" xfId="3" applyFont="1" applyBorder="1" applyAlignment="1" applyProtection="1">
      <alignment horizontal="left"/>
    </xf>
    <xf numFmtId="39" fontId="4" fillId="0" borderId="16" xfId="4" applyNumberFormat="1" applyFont="1" applyBorder="1" applyAlignment="1" applyProtection="1">
      <alignment horizontal="left"/>
    </xf>
    <xf numFmtId="44" fontId="60" fillId="0" borderId="17" xfId="2" applyFont="1" applyFill="1" applyBorder="1" applyAlignment="1" applyProtection="1">
      <alignment horizontal="left"/>
    </xf>
    <xf numFmtId="0" fontId="6" fillId="17" borderId="0" xfId="3" applyFont="1" applyFill="1" applyBorder="1" applyAlignment="1" applyProtection="1">
      <alignment horizontal="left" wrapText="1"/>
    </xf>
    <xf numFmtId="0" fontId="6" fillId="17" borderId="19" xfId="3" applyFont="1" applyFill="1" applyBorder="1" applyAlignment="1" applyProtection="1">
      <alignment horizontal="left" wrapText="1"/>
    </xf>
    <xf numFmtId="0" fontId="4" fillId="0" borderId="20" xfId="3" applyFont="1" applyBorder="1" applyAlignment="1" applyProtection="1">
      <alignment horizontal="left"/>
    </xf>
    <xf numFmtId="44" fontId="60" fillId="15" borderId="17" xfId="2" applyFont="1" applyFill="1" applyBorder="1" applyAlignment="1" applyProtection="1">
      <alignment horizontal="left"/>
      <protection locked="0"/>
    </xf>
    <xf numFmtId="0" fontId="7" fillId="17" borderId="21" xfId="3" applyFont="1" applyFill="1" applyBorder="1" applyAlignment="1" applyProtection="1">
      <alignment horizontal="left"/>
    </xf>
    <xf numFmtId="0" fontId="7" fillId="17" borderId="0" xfId="3" applyFont="1" applyFill="1" applyBorder="1" applyAlignment="1" applyProtection="1">
      <alignment horizontal="left"/>
    </xf>
    <xf numFmtId="0" fontId="7" fillId="17" borderId="19" xfId="3" applyFont="1" applyFill="1" applyBorder="1" applyAlignment="1" applyProtection="1">
      <alignment horizontal="left"/>
    </xf>
    <xf numFmtId="0" fontId="3" fillId="0" borderId="22" xfId="3" applyFont="1" applyBorder="1" applyAlignment="1" applyProtection="1">
      <alignment horizontal="left"/>
    </xf>
    <xf numFmtId="39" fontId="4" fillId="0" borderId="23" xfId="4" applyNumberFormat="1" applyFont="1" applyBorder="1" applyAlignment="1" applyProtection="1">
      <alignment horizontal="left"/>
    </xf>
    <xf numFmtId="44" fontId="60" fillId="0" borderId="24" xfId="2" applyFont="1" applyBorder="1" applyAlignment="1" applyProtection="1">
      <alignment horizontal="left"/>
    </xf>
    <xf numFmtId="44" fontId="7" fillId="17" borderId="18" xfId="2" applyFont="1" applyFill="1" applyBorder="1" applyAlignment="1" applyProtection="1">
      <alignment horizontal="left"/>
    </xf>
    <xf numFmtId="0" fontId="3" fillId="0" borderId="20" xfId="3" applyFont="1" applyBorder="1" applyAlignment="1" applyProtection="1">
      <alignment horizontal="left"/>
    </xf>
    <xf numFmtId="39" fontId="4" fillId="0" borderId="17" xfId="4" applyNumberFormat="1" applyFont="1" applyBorder="1" applyAlignment="1" applyProtection="1">
      <alignment horizontal="left"/>
    </xf>
    <xf numFmtId="43" fontId="8" fillId="15" borderId="0" xfId="1" applyFont="1" applyFill="1" applyBorder="1" applyAlignment="1" applyProtection="1">
      <alignment horizontal="left"/>
      <protection locked="0"/>
    </xf>
    <xf numFmtId="44" fontId="7" fillId="17" borderId="25" xfId="2" applyFont="1" applyFill="1" applyBorder="1" applyAlignment="1" applyProtection="1">
      <alignment horizontal="left"/>
    </xf>
    <xf numFmtId="44" fontId="60" fillId="15" borderId="16" xfId="2" applyFont="1" applyFill="1" applyBorder="1" applyAlignment="1" applyProtection="1">
      <alignment horizontal="left"/>
      <protection locked="0"/>
    </xf>
    <xf numFmtId="4" fontId="7" fillId="17" borderId="18" xfId="3" applyNumberFormat="1" applyFont="1" applyFill="1" applyBorder="1" applyAlignment="1" applyProtection="1">
      <alignment horizontal="left"/>
    </xf>
    <xf numFmtId="164" fontId="7" fillId="17" borderId="21" xfId="3" applyNumberFormat="1" applyFont="1" applyFill="1" applyBorder="1" applyAlignment="1" applyProtection="1">
      <alignment horizontal="left"/>
    </xf>
    <xf numFmtId="0" fontId="7" fillId="17" borderId="26" xfId="3" applyFont="1" applyFill="1" applyBorder="1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44" fontId="60" fillId="15" borderId="7" xfId="2" applyFont="1" applyFill="1" applyBorder="1" applyAlignment="1" applyProtection="1">
      <alignment horizontal="left"/>
      <protection locked="0"/>
    </xf>
    <xf numFmtId="43" fontId="4" fillId="15" borderId="0" xfId="1" applyFont="1" applyFill="1" applyAlignment="1" applyProtection="1">
      <alignment horizontal="left"/>
      <protection locked="0"/>
    </xf>
    <xf numFmtId="44" fontId="4" fillId="0" borderId="8" xfId="2" applyFont="1" applyBorder="1" applyAlignment="1" applyProtection="1">
      <alignment horizontal="left"/>
    </xf>
    <xf numFmtId="44" fontId="4" fillId="0" borderId="27" xfId="2" applyFont="1" applyBorder="1" applyAlignment="1" applyProtection="1">
      <alignment horizontal="left"/>
    </xf>
    <xf numFmtId="0" fontId="4" fillId="0" borderId="28" xfId="3" applyFont="1" applyBorder="1" applyAlignment="1" applyProtection="1">
      <alignment horizontal="left"/>
    </xf>
    <xf numFmtId="0" fontId="4" fillId="0" borderId="29" xfId="3" applyFont="1" applyBorder="1" applyAlignment="1" applyProtection="1">
      <alignment horizontal="left"/>
    </xf>
    <xf numFmtId="0" fontId="4" fillId="0" borderId="3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0" fontId="6" fillId="17" borderId="18" xfId="3" applyFont="1" applyFill="1" applyBorder="1" applyAlignment="1" applyProtection="1"/>
    <xf numFmtId="0" fontId="8" fillId="0" borderId="20" xfId="3" applyNumberFormat="1" applyFont="1" applyBorder="1" applyAlignment="1" applyProtection="1">
      <alignment horizontal="left"/>
    </xf>
    <xf numFmtId="0" fontId="6" fillId="17" borderId="0" xfId="3" applyFont="1" applyFill="1" applyBorder="1" applyAlignment="1" applyProtection="1"/>
    <xf numFmtId="0" fontId="6" fillId="17" borderId="19" xfId="3" applyFont="1" applyFill="1" applyBorder="1" applyAlignment="1" applyProtection="1"/>
    <xf numFmtId="0" fontId="6" fillId="17" borderId="0" xfId="3" applyFont="1" applyFill="1" applyBorder="1" applyAlignment="1" applyProtection="1">
      <alignment horizontal="left"/>
    </xf>
    <xf numFmtId="0" fontId="6" fillId="17" borderId="19" xfId="3" applyFont="1" applyFill="1" applyBorder="1" applyAlignment="1" applyProtection="1">
      <alignment horizontal="left"/>
    </xf>
    <xf numFmtId="0" fontId="4" fillId="15" borderId="31" xfId="3" applyFont="1" applyFill="1" applyBorder="1" applyAlignment="1" applyProtection="1">
      <alignment horizontal="left" vertical="top"/>
      <protection locked="0"/>
    </xf>
    <xf numFmtId="0" fontId="4" fillId="15" borderId="32" xfId="3" applyFont="1" applyFill="1" applyBorder="1" applyAlignment="1" applyProtection="1">
      <alignment horizontal="left" vertical="top"/>
      <protection locked="0"/>
    </xf>
    <xf numFmtId="0" fontId="4" fillId="15" borderId="33" xfId="3" applyFont="1" applyFill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33" xfId="0" applyFont="1" applyBorder="1" applyAlignment="1" applyProtection="1">
      <alignment horizontal="left" vertical="top"/>
      <protection locked="0"/>
    </xf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0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Eastern%20Florida%202013-14%20AFR%20Workbook%202014%20v03%20JRD%207-31-14%20JRD%20REVISED%208-15-14%20JRD%2011-20-1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Adjustment Form"/>
      <sheetName val="DOEFSDownload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205">
          <cell r="O205">
            <v>2056124.85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53.28515625" bestFit="1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9.28515625" customWidth="1"/>
    <col min="9" max="9" width="14.5703125" customWidth="1"/>
  </cols>
  <sheetData>
    <row r="1" spans="1:28" ht="18">
      <c r="A1" s="100" t="s">
        <v>32</v>
      </c>
      <c r="B1" s="97"/>
      <c r="C1" s="97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.75">
      <c r="A2" s="101" t="s">
        <v>0</v>
      </c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101" t="s">
        <v>1</v>
      </c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.75">
      <c r="A4" s="101" t="s">
        <v>38</v>
      </c>
      <c r="B4" s="98"/>
      <c r="C4" s="98"/>
      <c r="D4" s="99"/>
      <c r="E4" s="99"/>
      <c r="F4" s="99"/>
      <c r="G4" s="99"/>
      <c r="H4" s="99"/>
      <c r="I4" s="99"/>
      <c r="J4" s="99"/>
      <c r="K4" s="99"/>
      <c r="L4" s="9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4.5" customHeight="1">
      <c r="A5" s="98"/>
      <c r="B5" s="98"/>
      <c r="C5" s="98"/>
      <c r="D5" s="99"/>
      <c r="E5" s="99"/>
      <c r="F5" s="99"/>
      <c r="G5" s="99"/>
      <c r="H5" s="99"/>
      <c r="I5" s="99"/>
      <c r="J5" s="99"/>
      <c r="K5" s="99"/>
      <c r="L5" s="9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6.5" thickBot="1">
      <c r="A6" s="6"/>
      <c r="B6" s="7" t="s">
        <v>2</v>
      </c>
      <c r="C6" s="8" t="s">
        <v>39</v>
      </c>
      <c r="D6" s="44" t="s">
        <v>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5.25" customHeight="1" thickTop="1">
      <c r="A7" s="9"/>
      <c r="B7" s="10"/>
      <c r="C7" s="11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.75">
      <c r="A8" s="12" t="s">
        <v>4</v>
      </c>
      <c r="B8" s="13"/>
      <c r="C8" s="14">
        <f>SUM(EASTERNFL:VALENCIA!C8)</f>
        <v>21578879.269999996</v>
      </c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4.5" customHeight="1">
      <c r="A9" s="15"/>
      <c r="B9" s="16"/>
      <c r="C9" s="17"/>
      <c r="D9" s="45"/>
      <c r="E9" s="34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18" t="s">
        <v>5</v>
      </c>
      <c r="B10" s="19"/>
      <c r="C10" s="20">
        <f>SUM(EASTERNFL:VALENCIA!C10)</f>
        <v>58932614.760000005</v>
      </c>
      <c r="D10" s="45"/>
      <c r="E10" s="34"/>
      <c r="F10" s="102" t="s">
        <v>6</v>
      </c>
      <c r="G10" s="90"/>
      <c r="H10" s="90"/>
      <c r="I10" s="9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>
      <c r="A11" s="18" t="s">
        <v>7</v>
      </c>
      <c r="B11" s="19"/>
      <c r="C11" s="20">
        <f>SUM(EASTERNFL:VALENCIA!C11)</f>
        <v>3480348.7699999996</v>
      </c>
      <c r="D11" s="45"/>
      <c r="E11" s="34"/>
      <c r="F11" s="89"/>
      <c r="G11" s="90"/>
      <c r="H11" s="90"/>
      <c r="I11" s="9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.75">
      <c r="A12" s="21" t="s">
        <v>8</v>
      </c>
      <c r="B12" s="19"/>
      <c r="C12" s="20">
        <f>SUM(EASTERNFL:VALENCIA!C12)</f>
        <v>-343339.19999999995</v>
      </c>
      <c r="D12" s="45"/>
      <c r="E12" s="34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6.5" thickBot="1">
      <c r="A13" s="22" t="s">
        <v>9</v>
      </c>
      <c r="B13" s="23"/>
      <c r="C13" s="24">
        <f>SUM(C10:C12)</f>
        <v>62069624.329999998</v>
      </c>
      <c r="D13" s="45"/>
      <c r="E13" s="34"/>
      <c r="F13" s="58">
        <f>B15+B16</f>
        <v>44531449.590000004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6.5" thickBot="1">
      <c r="A14" s="25" t="s">
        <v>11</v>
      </c>
      <c r="B14" s="19"/>
      <c r="C14" s="26"/>
      <c r="D14" s="42"/>
      <c r="E14" s="34"/>
      <c r="F14" s="59">
        <f>SUM(B17:B24)</f>
        <v>13901405.17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>
      <c r="A15" s="27" t="s">
        <v>13</v>
      </c>
      <c r="B15" s="28">
        <f>SUM(EASTERNFL:VALENCIA!B15)</f>
        <v>30387156.740000006</v>
      </c>
      <c r="C15" s="26"/>
      <c r="D15" s="42"/>
      <c r="E15" s="34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.75">
      <c r="A16" s="27" t="s">
        <v>14</v>
      </c>
      <c r="B16" s="28">
        <f>SUM(EASTERNFL:VALENCIA!B16)</f>
        <v>14144292.849999998</v>
      </c>
      <c r="C16" s="26"/>
      <c r="D16" s="42"/>
      <c r="E16" s="34"/>
      <c r="F16" s="58">
        <f>F13+F14</f>
        <v>58432854.760000005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 ht="15.75">
      <c r="A17" s="27" t="s">
        <v>16</v>
      </c>
      <c r="B17" s="28">
        <f>SUM(EASTERNFL:VALENCIA!B17)</f>
        <v>1612772.2799999998</v>
      </c>
      <c r="C17" s="26"/>
      <c r="D17" s="42"/>
      <c r="E17" s="34"/>
      <c r="F17" s="54">
        <f>F14/F16</f>
        <v>0.23790391941480421</v>
      </c>
      <c r="G17" s="55" t="s">
        <v>17</v>
      </c>
      <c r="H17" s="56"/>
      <c r="I17" s="57"/>
    </row>
    <row r="18" spans="1:9" ht="15.75">
      <c r="A18" s="27" t="s">
        <v>18</v>
      </c>
      <c r="B18" s="28">
        <f>SUM(EASTERNFL:VALENCIA!B18)</f>
        <v>432997.09</v>
      </c>
      <c r="C18" s="26"/>
      <c r="D18" s="42"/>
      <c r="E18" s="34"/>
      <c r="F18" s="34"/>
      <c r="G18" s="36"/>
      <c r="H18" s="34"/>
      <c r="I18" s="34"/>
    </row>
    <row r="19" spans="1:9" ht="15.75">
      <c r="A19" s="27" t="s">
        <v>19</v>
      </c>
      <c r="B19" s="28">
        <f>SUM(EASTERNFL:VALENCIA!B19)</f>
        <v>682324.38</v>
      </c>
      <c r="C19" s="26"/>
      <c r="D19" s="42"/>
      <c r="E19" s="34"/>
      <c r="F19" s="34"/>
      <c r="G19" s="36"/>
      <c r="H19" s="34"/>
      <c r="I19" s="34"/>
    </row>
    <row r="20" spans="1:9" ht="15.75">
      <c r="A20" s="27" t="s">
        <v>20</v>
      </c>
      <c r="B20" s="28">
        <f>SUM(EASTERNFL:VALENCIA!B20)</f>
        <v>1016531.65</v>
      </c>
      <c r="C20" s="26"/>
      <c r="D20" s="42"/>
      <c r="E20" s="34"/>
      <c r="F20" s="34"/>
      <c r="G20" s="34"/>
      <c r="H20" s="34"/>
      <c r="I20" s="34"/>
    </row>
    <row r="21" spans="1:9" ht="15.75">
      <c r="A21" s="27" t="s">
        <v>21</v>
      </c>
      <c r="B21" s="28">
        <f>SUM(EASTERNFL:VALENCIA!B21)</f>
        <v>416900.45999999996</v>
      </c>
      <c r="C21" s="26"/>
      <c r="D21" s="42"/>
      <c r="E21" s="34"/>
      <c r="F21" s="34"/>
      <c r="G21" s="34"/>
      <c r="H21" s="34"/>
      <c r="I21" s="34"/>
    </row>
    <row r="22" spans="1:9" ht="15.75">
      <c r="A22" s="29" t="s">
        <v>22</v>
      </c>
      <c r="B22" s="28">
        <f>SUM(EASTERNFL:VALENCIA!B22)</f>
        <v>157320.53</v>
      </c>
      <c r="C22" s="26"/>
      <c r="D22" s="42"/>
      <c r="E22" s="34"/>
      <c r="F22" s="34"/>
      <c r="G22" s="34"/>
      <c r="H22" s="34"/>
      <c r="I22" s="34"/>
    </row>
    <row r="23" spans="1:9" ht="15.75">
      <c r="A23" s="27" t="s">
        <v>23</v>
      </c>
      <c r="B23" s="28">
        <f>SUM(EASTERNFL:VALENCIA!B23)</f>
        <v>7628907.2299999995</v>
      </c>
      <c r="C23" s="26"/>
      <c r="D23" s="42"/>
      <c r="E23" s="34"/>
      <c r="F23" s="34"/>
      <c r="G23" s="34"/>
      <c r="H23" s="34"/>
      <c r="I23" s="34"/>
    </row>
    <row r="24" spans="1:9" ht="15.75">
      <c r="A24" s="21" t="s">
        <v>24</v>
      </c>
      <c r="B24" s="30">
        <f>SUM(EASTERNFL:VALENCIA!B24)</f>
        <v>1953651.55</v>
      </c>
      <c r="C24" s="26"/>
      <c r="D24" s="41"/>
      <c r="E24" s="34"/>
      <c r="F24" s="34"/>
      <c r="G24" s="34"/>
      <c r="H24" s="34"/>
      <c r="I24" s="34"/>
    </row>
    <row r="25" spans="1:9" ht="15.75">
      <c r="A25" s="25" t="s">
        <v>25</v>
      </c>
      <c r="B25" s="19"/>
      <c r="C25" s="31">
        <f>SUM(B15:B24)</f>
        <v>58432854.760000005</v>
      </c>
      <c r="D25" s="41"/>
      <c r="E25" s="34"/>
      <c r="F25" s="34"/>
      <c r="G25" s="34"/>
      <c r="H25" s="34"/>
      <c r="I25" s="34"/>
    </row>
    <row r="26" spans="1:9" ht="15.75">
      <c r="A26" s="25"/>
      <c r="B26" s="19"/>
      <c r="C26" s="26"/>
      <c r="D26" s="41"/>
      <c r="E26" s="34"/>
      <c r="F26" s="34"/>
      <c r="G26" s="34"/>
      <c r="H26" s="34"/>
      <c r="I26" s="34"/>
    </row>
    <row r="27" spans="1:9" ht="14.25" customHeight="1" thickBot="1">
      <c r="A27" s="25" t="s">
        <v>26</v>
      </c>
      <c r="B27" s="19"/>
      <c r="C27" s="32">
        <f>C8+C13-C25</f>
        <v>25215648.839999989</v>
      </c>
      <c r="D27" s="34"/>
      <c r="E27" s="34"/>
      <c r="F27" s="34"/>
      <c r="G27" s="34"/>
      <c r="H27" s="34"/>
      <c r="I27" s="34"/>
    </row>
    <row r="28" spans="1:9" ht="16.5" thickTop="1" thickBot="1">
      <c r="A28" s="38"/>
      <c r="B28" s="39"/>
      <c r="C28" s="40"/>
      <c r="D28" s="34"/>
      <c r="E28" s="34"/>
      <c r="F28" s="34"/>
      <c r="G28" s="34"/>
      <c r="H28" s="34"/>
      <c r="I28" s="34"/>
    </row>
    <row r="29" spans="1:9" ht="15.75" thickTop="1">
      <c r="A29" s="37" t="s">
        <v>27</v>
      </c>
      <c r="B29" s="37"/>
      <c r="C29" s="34"/>
      <c r="D29" s="34"/>
      <c r="E29" s="34"/>
      <c r="F29" s="34"/>
      <c r="G29" s="34"/>
      <c r="H29" s="34"/>
      <c r="I29" s="34"/>
    </row>
    <row r="30" spans="1:9" ht="27" customHeight="1">
      <c r="A30" s="92" t="s">
        <v>96</v>
      </c>
      <c r="B30" s="93"/>
      <c r="C30" s="94"/>
      <c r="D30" s="34"/>
      <c r="E30" s="34"/>
      <c r="F30" s="34"/>
      <c r="G30" s="34"/>
      <c r="H30" s="34"/>
      <c r="I30" s="34"/>
    </row>
    <row r="31" spans="1:9">
      <c r="A31" s="37" t="s">
        <v>28</v>
      </c>
      <c r="B31" s="37"/>
      <c r="C31" s="34"/>
      <c r="D31" s="34"/>
      <c r="E31" s="34"/>
      <c r="F31" s="34"/>
      <c r="G31" s="34"/>
      <c r="H31" s="34"/>
      <c r="I31" s="34"/>
    </row>
    <row r="32" spans="1:9" ht="29.25" customHeight="1">
      <c r="A32" s="92" t="s">
        <v>93</v>
      </c>
      <c r="B32" s="95"/>
      <c r="C32" s="96"/>
      <c r="D32" s="34"/>
      <c r="E32" s="34"/>
      <c r="F32" s="34"/>
      <c r="G32" s="34"/>
      <c r="H32" s="34"/>
      <c r="I32" s="34"/>
    </row>
    <row r="34" spans="1:4">
      <c r="A34" s="34"/>
      <c r="B34" s="34"/>
      <c r="C34" s="34"/>
      <c r="D34" s="41"/>
    </row>
    <row r="35" spans="1:4" ht="15" hidden="1" customHeight="1">
      <c r="A35" s="43" t="s">
        <v>29</v>
      </c>
      <c r="B35" s="41"/>
      <c r="C35" s="41"/>
      <c r="D35" s="41"/>
    </row>
    <row r="36" spans="1:4" ht="15" hidden="1" customHeight="1">
      <c r="A36" s="34"/>
      <c r="B36" s="41"/>
      <c r="C36" s="41"/>
      <c r="D36" s="41"/>
    </row>
    <row r="37" spans="1:4" ht="15" hidden="1" customHeight="1">
      <c r="A37" s="34"/>
      <c r="B37" s="41"/>
      <c r="C37" s="41"/>
      <c r="D37" s="41"/>
    </row>
    <row r="38" spans="1:4" ht="15" hidden="1" customHeight="1">
      <c r="A38" s="34"/>
      <c r="B38" s="41"/>
      <c r="C38" s="41"/>
      <c r="D38" s="41"/>
    </row>
    <row r="39" spans="1:4" ht="15" hidden="1" customHeight="1">
      <c r="A39" s="34"/>
      <c r="B39" s="41"/>
      <c r="C39" s="41"/>
      <c r="D39" s="41"/>
    </row>
    <row r="40" spans="1:4" ht="15" hidden="1" customHeight="1">
      <c r="A40" s="34"/>
      <c r="B40" s="41"/>
      <c r="C40" s="41"/>
      <c r="D40" s="41"/>
    </row>
    <row r="41" spans="1:4" ht="15" hidden="1" customHeight="1">
      <c r="A41" s="34"/>
      <c r="B41" s="41"/>
      <c r="C41" s="41"/>
      <c r="D41" s="41"/>
    </row>
    <row r="42" spans="1:4" ht="15" hidden="1" customHeight="1">
      <c r="A42" s="34"/>
      <c r="B42" s="41"/>
      <c r="C42" s="41"/>
      <c r="D42" s="41"/>
    </row>
    <row r="43" spans="1:4" ht="15" hidden="1" customHeight="1">
      <c r="A43" s="34"/>
      <c r="B43" s="41"/>
      <c r="C43" s="41"/>
      <c r="D43" s="41"/>
    </row>
    <row r="44" spans="1:4" ht="15" hidden="1" customHeight="1">
      <c r="A44" s="34"/>
      <c r="B44" s="41"/>
      <c r="C44" s="41"/>
      <c r="D44" s="41"/>
    </row>
    <row r="45" spans="1:4" ht="15" hidden="1" customHeight="1">
      <c r="A45" s="34"/>
      <c r="B45" s="41"/>
      <c r="C45" s="41"/>
      <c r="D45" s="41"/>
    </row>
    <row r="46" spans="1:4" ht="15" hidden="1" customHeight="1">
      <c r="A46" s="34"/>
      <c r="B46" s="41"/>
      <c r="C46" s="41"/>
      <c r="D46" s="41"/>
    </row>
    <row r="47" spans="1:4" ht="15" hidden="1" customHeight="1">
      <c r="A47" s="34"/>
      <c r="B47" s="41"/>
      <c r="C47" s="41"/>
      <c r="D47" s="41"/>
    </row>
    <row r="48" spans="1:4" ht="15" hidden="1" customHeight="1">
      <c r="A48" s="34"/>
      <c r="B48" s="41"/>
      <c r="C48" s="41"/>
      <c r="D48" s="41"/>
    </row>
    <row r="49" spans="1:4" ht="15" hidden="1" customHeight="1">
      <c r="A49" s="34"/>
      <c r="B49" s="41"/>
      <c r="C49" s="41"/>
      <c r="D49" s="41"/>
    </row>
    <row r="50" spans="1:4" ht="15" hidden="1" customHeight="1">
      <c r="A50" s="34"/>
      <c r="B50" s="41"/>
      <c r="C50" s="41"/>
      <c r="D50" s="41"/>
    </row>
    <row r="51" spans="1:4" ht="15" hidden="1" customHeight="1">
      <c r="A51" s="34"/>
      <c r="B51" s="41"/>
      <c r="C51" s="41"/>
      <c r="D51" s="41"/>
    </row>
    <row r="53" spans="1:4">
      <c r="A53" s="60" t="s">
        <v>37</v>
      </c>
    </row>
    <row r="54" spans="1:4" ht="14.25" customHeight="1">
      <c r="A54" s="33"/>
      <c r="B54" s="34"/>
      <c r="C54" s="34"/>
      <c r="D54" s="34"/>
    </row>
    <row r="56" spans="1:4" ht="23.25" hidden="1" customHeight="1">
      <c r="A56" s="1" t="s">
        <v>30</v>
      </c>
      <c r="B56" s="2" t="s">
        <v>31</v>
      </c>
      <c r="C56" s="3"/>
      <c r="D56" s="34"/>
    </row>
    <row r="57" spans="1:4" ht="15" hidden="1" customHeight="1">
      <c r="A57" s="4" t="str">
        <f>'[3]Contact Information'!A45</f>
        <v>BROWARD COLLEGE</v>
      </c>
      <c r="B57" s="5">
        <v>1842776.2199999988</v>
      </c>
      <c r="C57" s="3"/>
      <c r="D57" s="34"/>
    </row>
    <row r="58" spans="1:4" ht="15" hidden="1" customHeight="1">
      <c r="A58" s="4" t="str">
        <f>'[3]Contact Information'!A46</f>
        <v>CHIPOLA COLLEGE</v>
      </c>
      <c r="B58" s="5">
        <v>7977.9899999999907</v>
      </c>
      <c r="C58" s="3"/>
      <c r="D58" s="34"/>
    </row>
    <row r="59" spans="1:4" ht="15" hidden="1" customHeight="1">
      <c r="A59" s="4" t="str">
        <f>'[3]Contact Information'!A47</f>
        <v>COLLEGE OF CENTRAL FLORIDA</v>
      </c>
      <c r="B59" s="5">
        <v>61745.059999999823</v>
      </c>
      <c r="C59" s="3"/>
      <c r="D59" s="34"/>
    </row>
    <row r="60" spans="1:4" ht="15" hidden="1" customHeight="1">
      <c r="A60" s="4" t="str">
        <f>'[3]Contact Information'!A48</f>
        <v>DAYTONA STATE COLLEGE</v>
      </c>
      <c r="B60" s="5">
        <v>732914.91000000015</v>
      </c>
      <c r="C60" s="3"/>
      <c r="D60" s="34"/>
    </row>
    <row r="61" spans="1:4" ht="15" hidden="1" customHeight="1">
      <c r="A61" s="4" t="str">
        <f>'[3]Contact Information'!A49</f>
        <v>EASTERN FLORIDA STATE COLLEGE</v>
      </c>
      <c r="B61" s="5">
        <v>-85283.989999999991</v>
      </c>
      <c r="C61" s="3"/>
      <c r="D61" s="34"/>
    </row>
    <row r="62" spans="1:4" ht="15" hidden="1" customHeight="1">
      <c r="A62" s="4" t="str">
        <f>'[3]Contact Information'!A50</f>
        <v>FLORIDA SOUTHWESTERN STATE COLLEGE</v>
      </c>
      <c r="B62" s="5">
        <v>605109.75000000047</v>
      </c>
      <c r="C62" s="3"/>
      <c r="D62" s="34"/>
    </row>
    <row r="63" spans="1:4" ht="15" hidden="1" customHeight="1">
      <c r="A63" s="4" t="str">
        <f>'[3]Contact Information'!A51</f>
        <v>FLORIDA GATEWAY COLLEGE</v>
      </c>
      <c r="B63" s="5">
        <v>6592.9100000000326</v>
      </c>
      <c r="C63" s="3"/>
      <c r="D63" s="34"/>
    </row>
    <row r="64" spans="1:4" ht="15" hidden="1" customHeight="1">
      <c r="A64" s="4" t="str">
        <f>'[3]Contact Information'!A52</f>
        <v>FLORIDA KEYS COMMUNITY COLLEGE</v>
      </c>
      <c r="B64" s="5">
        <v>88500.449999999983</v>
      </c>
      <c r="C64" s="3"/>
      <c r="D64" s="34"/>
    </row>
    <row r="65" spans="1:3" ht="15" hidden="1" customHeight="1">
      <c r="A65" s="4" t="str">
        <f>'[3]Contact Information'!A53</f>
        <v>FLORIDA STATE COLLEGE AT JACKSONVILLE</v>
      </c>
      <c r="B65" s="5">
        <v>519917.51999999955</v>
      </c>
      <c r="C65" s="3"/>
    </row>
    <row r="66" spans="1:3" ht="15" hidden="1" customHeight="1">
      <c r="A66" s="4" t="str">
        <f>'[3]Contact Information'!A54</f>
        <v>GULF COAST STATE COLLEGE</v>
      </c>
      <c r="B66" s="5">
        <v>56593.750000000116</v>
      </c>
      <c r="C66" s="3"/>
    </row>
    <row r="67" spans="1:3" ht="15" hidden="1" customHeight="1">
      <c r="A67" s="4" t="str">
        <f>'[3]Contact Information'!A55</f>
        <v>HILLSBOROUGH COMMUNITY COLLEGE</v>
      </c>
      <c r="B67" s="5">
        <v>239348.81999999983</v>
      </c>
      <c r="C67" s="3"/>
    </row>
    <row r="68" spans="1:3" ht="15" hidden="1" customHeight="1">
      <c r="A68" s="4" t="str">
        <f>'[3]Contact Information'!A56</f>
        <v>INDIAN RIVER STATE COLLEGE</v>
      </c>
      <c r="B68" s="5">
        <v>390193.91000000015</v>
      </c>
      <c r="C68" s="3"/>
    </row>
    <row r="69" spans="1:3" ht="15" hidden="1" customHeight="1">
      <c r="A69" s="4" t="str">
        <f>'[3]Contact Information'!A57</f>
        <v>LAKE-SUMTER STATE COLLEGE</v>
      </c>
      <c r="B69" s="5">
        <v>150093.13000000006</v>
      </c>
      <c r="C69" s="3"/>
    </row>
    <row r="70" spans="1:3" ht="15" hidden="1" customHeight="1">
      <c r="A70" s="4" t="str">
        <f>'[3]Contact Information'!A58</f>
        <v>MIAMI DADE COLLEGE</v>
      </c>
      <c r="B70" s="5">
        <v>6888915.6999999993</v>
      </c>
      <c r="C70" s="3"/>
    </row>
    <row r="71" spans="1:3" ht="15" hidden="1" customHeight="1">
      <c r="A71" s="4" t="str">
        <f>'[3]Contact Information'!A59</f>
        <v>NORTH FLORIDA COMMUNITY COLLEGE</v>
      </c>
      <c r="B71" s="5">
        <v>125615.75000000001</v>
      </c>
      <c r="C71" s="3"/>
    </row>
    <row r="72" spans="1:3" ht="15" hidden="1" customHeight="1">
      <c r="A72" s="4" t="str">
        <f>'[3]Contact Information'!A60</f>
        <v>NORTHWEST FLORIDA STATE COLLEGE</v>
      </c>
      <c r="B72" s="5">
        <v>159551.03999999992</v>
      </c>
      <c r="C72" s="3"/>
    </row>
    <row r="73" spans="1:3" ht="15" hidden="1" customHeight="1">
      <c r="A73" s="4" t="str">
        <f>'[3]Contact Information'!A61</f>
        <v>PALM BEACH STATE COLLEGE</v>
      </c>
      <c r="B73" s="5">
        <v>1025874.3899999997</v>
      </c>
      <c r="C73" s="3"/>
    </row>
    <row r="74" spans="1:3" ht="15" hidden="1" customHeight="1">
      <c r="A74" s="4" t="str">
        <f>'[3]Contact Information'!A62</f>
        <v>PASCO-HERNANDO STATE COLLEGE</v>
      </c>
      <c r="B74" s="5">
        <v>116288.7899999998</v>
      </c>
      <c r="C74" s="3"/>
    </row>
    <row r="75" spans="1:3" ht="15" hidden="1" customHeight="1">
      <c r="A75" s="4" t="str">
        <f>'[3]Contact Information'!A63</f>
        <v>PENSACOLA STATE COLLEGE</v>
      </c>
      <c r="B75" s="5">
        <v>438492.85</v>
      </c>
      <c r="C75" s="3"/>
    </row>
    <row r="76" spans="1:3" ht="15" hidden="1" customHeight="1">
      <c r="A76" s="4" t="str">
        <f>'[3]Contact Information'!A64</f>
        <v>POLK STATE COLLEGE</v>
      </c>
      <c r="B76" s="5">
        <v>-90165.530000000028</v>
      </c>
      <c r="C76" s="3"/>
    </row>
    <row r="77" spans="1:3" ht="15" hidden="1" customHeight="1">
      <c r="A77" s="4" t="str">
        <f>'[3]Contact Information'!A65</f>
        <v>SANTA FE COLLEGE</v>
      </c>
      <c r="B77" s="5">
        <v>511997.63999999966</v>
      </c>
      <c r="C77" s="3"/>
    </row>
    <row r="78" spans="1:3" ht="15" hidden="1" customHeight="1">
      <c r="A78" s="4" t="str">
        <f>'[3]Contact Information'!A66</f>
        <v>SEMINOLE STATE COLLEGE OF FLORIDA</v>
      </c>
      <c r="B78" s="5">
        <v>747826.24000000022</v>
      </c>
      <c r="C78" s="3"/>
    </row>
    <row r="79" spans="1:3" ht="15" hidden="1" customHeight="1">
      <c r="A79" s="4" t="str">
        <f>'[3]Contact Information'!A67</f>
        <v>SOUTH FLORIDA STATE COLLEGE</v>
      </c>
      <c r="B79" s="5">
        <v>57753.569999999949</v>
      </c>
      <c r="C79" s="3"/>
    </row>
    <row r="80" spans="1:3" ht="15" hidden="1" customHeight="1">
      <c r="A80" s="4" t="str">
        <f>'[3]Contact Information'!A68</f>
        <v>ST. JOHNS RIVER STATE COLLEGE</v>
      </c>
      <c r="B80" s="5">
        <v>-6.0000000172294676E-2</v>
      </c>
      <c r="C80" s="3"/>
    </row>
    <row r="81" spans="1:3" ht="15" hidden="1" customHeight="1">
      <c r="A81" s="4" t="str">
        <f>'[3]Contact Information'!A69</f>
        <v>ST. PETERSBURG COLLEGE</v>
      </c>
      <c r="B81" s="5">
        <v>3497817.6399999997</v>
      </c>
      <c r="C81" s="3"/>
    </row>
    <row r="82" spans="1:3" ht="15" hidden="1" customHeight="1">
      <c r="A82" s="4" t="str">
        <f>'[3]Contact Information'!A70</f>
        <v>STATE COLLEGE OF FLORIDA, MANATEE-SARASOTA</v>
      </c>
      <c r="B82" s="5">
        <v>1038159.7499999998</v>
      </c>
      <c r="C82" s="3"/>
    </row>
    <row r="83" spans="1:3" ht="15" hidden="1" customHeight="1">
      <c r="A83" s="4" t="str">
        <f>'[3]Contact Information'!A71</f>
        <v>TALLAHASSEE COMMUNITY COLLEGE</v>
      </c>
      <c r="B83" s="5">
        <v>710410.5299999998</v>
      </c>
      <c r="C83" s="3"/>
    </row>
    <row r="84" spans="1:3" ht="15" hidden="1" customHeight="1">
      <c r="A84" s="4" t="str">
        <f>'[3]Contact Information'!A72</f>
        <v>VALENCIA COLLEGE</v>
      </c>
      <c r="B84" s="5">
        <v>1701860.54</v>
      </c>
      <c r="C84" s="3"/>
    </row>
    <row r="85" spans="1:3" ht="15" hidden="1" customHeight="1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</sheetData>
  <sheetProtection formatColumns="0"/>
  <conditionalFormatting sqref="A30">
    <cfRule type="expression" dxfId="169" priority="6">
      <formula>$C$12&lt;&gt;0</formula>
    </cfRule>
  </conditionalFormatting>
  <conditionalFormatting sqref="A29">
    <cfRule type="expression" dxfId="168" priority="5">
      <formula>$C$12&lt;&gt;0</formula>
    </cfRule>
  </conditionalFormatting>
  <conditionalFormatting sqref="A32:C32">
    <cfRule type="expression" dxfId="167" priority="4">
      <formula>$B$24&lt;&gt;0</formula>
    </cfRule>
  </conditionalFormatting>
  <conditionalFormatting sqref="A31">
    <cfRule type="expression" dxfId="166" priority="3">
      <formula>$B$24&lt;&gt;0</formula>
    </cfRule>
  </conditionalFormatting>
  <conditionalFormatting sqref="A12">
    <cfRule type="expression" dxfId="165" priority="2">
      <formula>$C$12&lt;&gt;0</formula>
    </cfRule>
  </conditionalFormatting>
  <conditionalFormatting sqref="A24">
    <cfRule type="expression" dxfId="164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03" t="s">
        <v>58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56593.75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658589.93000000005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12524.42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671114.35000000009</v>
      </c>
      <c r="D13" s="45"/>
      <c r="F13" s="58">
        <v>339981.52999999997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387726.57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35154.67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304826.86</v>
      </c>
      <c r="C16" s="82"/>
      <c r="D16" s="42"/>
      <c r="F16" s="58">
        <v>727708.1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0.53280507665092636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387726.57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727708.1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8" priority="6">
      <formula>$C$12&lt;&gt;0</formula>
    </cfRule>
  </conditionalFormatting>
  <conditionalFormatting sqref="A29">
    <cfRule type="expression" dxfId="117" priority="5">
      <formula>$C$12&lt;&gt;0</formula>
    </cfRule>
  </conditionalFormatting>
  <conditionalFormatting sqref="A32:C32">
    <cfRule type="expression" dxfId="116" priority="4">
      <formula>$B$24&lt;&gt;0</formula>
    </cfRule>
  </conditionalFormatting>
  <conditionalFormatting sqref="A31">
    <cfRule type="expression" dxfId="115" priority="3">
      <formula>$B$24&lt;&gt;0</formula>
    </cfRule>
  </conditionalFormatting>
  <conditionalFormatting sqref="A12">
    <cfRule type="expression" dxfId="114" priority="2">
      <formula>$C$12&lt;&gt;0</formula>
    </cfRule>
  </conditionalFormatting>
  <conditionalFormatting sqref="A24">
    <cfRule type="expression" dxfId="11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6.42578125" style="114" customWidth="1"/>
    <col min="10" max="16384" width="22.85546875" style="114"/>
  </cols>
  <sheetData>
    <row r="1" spans="1:28">
      <c r="A1" s="113" t="s">
        <v>59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43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239348.82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3726820.69</v>
      </c>
      <c r="D10" s="126"/>
      <c r="F10" s="166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0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1963.39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3728784.08</v>
      </c>
      <c r="D13" s="126"/>
      <c r="F13" s="148">
        <v>3117954.81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751251.22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2740208.25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377746.56</v>
      </c>
      <c r="C16" s="150"/>
      <c r="D16" s="151"/>
      <c r="F16" s="148">
        <v>3869206.0300000003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369275.67</v>
      </c>
      <c r="C17" s="150"/>
      <c r="D17" s="151"/>
      <c r="F17" s="155">
        <v>0.19416159650717796</v>
      </c>
      <c r="G17" s="55" t="s">
        <v>17</v>
      </c>
      <c r="H17" s="55"/>
      <c r="I17" s="156"/>
    </row>
    <row r="18" spans="1:9">
      <c r="A18" s="83" t="s">
        <v>18</v>
      </c>
      <c r="B18" s="153">
        <v>157368.42000000001</v>
      </c>
      <c r="C18" s="150"/>
      <c r="D18" s="151"/>
      <c r="G18" s="157"/>
    </row>
    <row r="19" spans="1:9">
      <c r="A19" s="83" t="s">
        <v>19</v>
      </c>
      <c r="B19" s="153">
        <v>0</v>
      </c>
      <c r="C19" s="150"/>
      <c r="D19" s="151"/>
      <c r="G19" s="157"/>
    </row>
    <row r="20" spans="1:9">
      <c r="A20" s="83" t="s">
        <v>20</v>
      </c>
      <c r="B20" s="153">
        <v>0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152659.71</v>
      </c>
      <c r="C23" s="150"/>
      <c r="D23" s="151"/>
    </row>
    <row r="24" spans="1:9">
      <c r="A24" s="140" t="s">
        <v>24</v>
      </c>
      <c r="B24" s="158">
        <v>71947.42</v>
      </c>
      <c r="C24" s="150"/>
      <c r="D24" s="159"/>
    </row>
    <row r="25" spans="1:9" ht="12.75" customHeight="1">
      <c r="A25" s="149" t="s">
        <v>25</v>
      </c>
      <c r="B25" s="136"/>
      <c r="C25" s="160">
        <v>3869206.03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98926.870000000112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 t="s">
        <v>60</v>
      </c>
      <c r="B30" s="93"/>
      <c r="C30" s="94"/>
    </row>
    <row r="31" spans="1:9">
      <c r="A31" s="165" t="s">
        <v>28</v>
      </c>
      <c r="B31" s="165"/>
    </row>
    <row r="32" spans="1:9" ht="12.75" customHeight="1">
      <c r="A32" s="92" t="s">
        <v>61</v>
      </c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2" priority="6">
      <formula>$C$12&lt;&gt;0</formula>
    </cfRule>
  </conditionalFormatting>
  <conditionalFormatting sqref="A29">
    <cfRule type="expression" dxfId="111" priority="5">
      <formula>$C$12&lt;&gt;0</formula>
    </cfRule>
  </conditionalFormatting>
  <conditionalFormatting sqref="A32:C32">
    <cfRule type="expression" dxfId="110" priority="4">
      <formula>$B$24&lt;&gt;0</formula>
    </cfRule>
  </conditionalFormatting>
  <conditionalFormatting sqref="A31">
    <cfRule type="expression" dxfId="109" priority="3">
      <formula>$B$24&lt;&gt;0</formula>
    </cfRule>
  </conditionalFormatting>
  <conditionalFormatting sqref="A12">
    <cfRule type="expression" dxfId="108" priority="2">
      <formula>$C$12&lt;&gt;0</formula>
    </cfRule>
  </conditionalFormatting>
  <conditionalFormatting sqref="A24">
    <cfRule type="expression" dxfId="10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5703125" style="34" customWidth="1"/>
    <col min="10" max="16384" width="22.85546875" style="34"/>
  </cols>
  <sheetData>
    <row r="1" spans="1:28">
      <c r="A1" s="103" t="s">
        <v>62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49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390193.91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1204791.97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244922.42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1449714.39</v>
      </c>
      <c r="D13" s="45"/>
      <c r="F13" s="58">
        <v>1036863.45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224690.41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364361.58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672501.87</v>
      </c>
      <c r="C16" s="82"/>
      <c r="D16" s="42"/>
      <c r="F16" s="58">
        <v>1261553.8599999999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0.1781060778491059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204102.62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20587.79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1261553.8599999999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578354.43999999994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6" priority="6">
      <formula>$C$12&lt;&gt;0</formula>
    </cfRule>
  </conditionalFormatting>
  <conditionalFormatting sqref="A29">
    <cfRule type="expression" dxfId="105" priority="5">
      <formula>$C$12&lt;&gt;0</formula>
    </cfRule>
  </conditionalFormatting>
  <conditionalFormatting sqref="A32:C32">
    <cfRule type="expression" dxfId="104" priority="4">
      <formula>$B$24&lt;&gt;0</formula>
    </cfRule>
  </conditionalFormatting>
  <conditionalFormatting sqref="A31">
    <cfRule type="expression" dxfId="103" priority="3">
      <formula>$B$24&lt;&gt;0</formula>
    </cfRule>
  </conditionalFormatting>
  <conditionalFormatting sqref="A12">
    <cfRule type="expression" dxfId="102" priority="2">
      <formula>$C$12&lt;&gt;0</formula>
    </cfRule>
  </conditionalFormatting>
  <conditionalFormatting sqref="A24">
    <cfRule type="expression" dxfId="10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5.5703125" style="114" customWidth="1"/>
    <col min="10" max="16384" width="22.85546875" style="114"/>
  </cols>
  <sheetData>
    <row r="1" spans="1:28">
      <c r="A1" s="113" t="s">
        <v>63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43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6592.91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223178.28</v>
      </c>
      <c r="D10" s="126"/>
      <c r="F10" s="102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7426.62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250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230854.9</v>
      </c>
      <c r="D13" s="126"/>
      <c r="F13" s="148">
        <v>72394.490000000005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121227.72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72394.490000000005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0</v>
      </c>
      <c r="C16" s="150"/>
      <c r="D16" s="151"/>
      <c r="F16" s="148">
        <v>193622.21000000002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0</v>
      </c>
      <c r="C17" s="150"/>
      <c r="D17" s="151"/>
      <c r="F17" s="155">
        <v>0.62610441229856839</v>
      </c>
      <c r="G17" s="55" t="s">
        <v>17</v>
      </c>
      <c r="H17" s="55"/>
      <c r="I17" s="156"/>
    </row>
    <row r="18" spans="1:9">
      <c r="A18" s="83" t="s">
        <v>18</v>
      </c>
      <c r="B18" s="153">
        <v>0</v>
      </c>
      <c r="C18" s="150"/>
      <c r="D18" s="151"/>
      <c r="G18" s="157"/>
    </row>
    <row r="19" spans="1:9">
      <c r="A19" s="83" t="s">
        <v>19</v>
      </c>
      <c r="B19" s="153">
        <v>0</v>
      </c>
      <c r="C19" s="150"/>
      <c r="D19" s="151"/>
      <c r="G19" s="157"/>
    </row>
    <row r="20" spans="1:9">
      <c r="A20" s="83" t="s">
        <v>20</v>
      </c>
      <c r="B20" s="153">
        <v>0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121227.72</v>
      </c>
      <c r="C23" s="150"/>
      <c r="D23" s="151"/>
    </row>
    <row r="24" spans="1:9">
      <c r="A24" s="140" t="s">
        <v>24</v>
      </c>
      <c r="B24" s="158">
        <v>0</v>
      </c>
      <c r="C24" s="150"/>
      <c r="D24" s="159"/>
    </row>
    <row r="25" spans="1:9" ht="12.75" customHeight="1">
      <c r="A25" s="149" t="s">
        <v>25</v>
      </c>
      <c r="B25" s="136"/>
      <c r="C25" s="160">
        <v>193622.21000000002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43825.599999999977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 t="s">
        <v>64</v>
      </c>
      <c r="B30" s="93"/>
      <c r="C30" s="94"/>
    </row>
    <row r="31" spans="1:9">
      <c r="A31" s="165" t="s">
        <v>28</v>
      </c>
      <c r="B31" s="165"/>
    </row>
    <row r="32" spans="1:9">
      <c r="A32" s="92"/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0" priority="6">
      <formula>$C$12&lt;&gt;0</formula>
    </cfRule>
  </conditionalFormatting>
  <conditionalFormatting sqref="A29">
    <cfRule type="expression" dxfId="99" priority="5">
      <formula>$C$12&lt;&gt;0</formula>
    </cfRule>
  </conditionalFormatting>
  <conditionalFormatting sqref="A32:C32">
    <cfRule type="expression" dxfId="98" priority="4">
      <formula>$B$24&lt;&gt;0</formula>
    </cfRule>
  </conditionalFormatting>
  <conditionalFormatting sqref="A31">
    <cfRule type="expression" dxfId="97" priority="3">
      <formula>$B$24&lt;&gt;0</formula>
    </cfRule>
  </conditionalFormatting>
  <conditionalFormatting sqref="A12">
    <cfRule type="expression" dxfId="96" priority="2">
      <formula>$C$12&lt;&gt;0</formula>
    </cfRule>
  </conditionalFormatting>
  <conditionalFormatting sqref="A24">
    <cfRule type="expression" dxfId="9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03" t="s">
        <v>65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150093.13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559290.23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12661.14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571951.37</v>
      </c>
      <c r="D13" s="45"/>
      <c r="F13" s="58">
        <v>268029.84999999998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267161.53999999998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227069.05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40960.800000000003</v>
      </c>
      <c r="C16" s="82"/>
      <c r="D16" s="42"/>
      <c r="F16" s="58">
        <v>535191.3899999999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267161.53999999998</v>
      </c>
      <c r="C17" s="82"/>
      <c r="D17" s="42"/>
      <c r="F17" s="54">
        <v>0.49918878552960283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535191.3899999999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186853.1100000001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94" priority="6">
      <formula>$C$12&lt;&gt;0</formula>
    </cfRule>
  </conditionalFormatting>
  <conditionalFormatting sqref="A29">
    <cfRule type="expression" dxfId="93" priority="5">
      <formula>$C$12&lt;&gt;0</formula>
    </cfRule>
  </conditionalFormatting>
  <conditionalFormatting sqref="A32:C32">
    <cfRule type="expression" dxfId="92" priority="4">
      <formula>$B$24&lt;&gt;0</formula>
    </cfRule>
  </conditionalFormatting>
  <conditionalFormatting sqref="A31">
    <cfRule type="expression" dxfId="91" priority="3">
      <formula>$B$24&lt;&gt;0</formula>
    </cfRule>
  </conditionalFormatting>
  <conditionalFormatting sqref="A12">
    <cfRule type="expression" dxfId="90" priority="2">
      <formula>$C$12&lt;&gt;0</formula>
    </cfRule>
  </conditionalFormatting>
  <conditionalFormatting sqref="A24">
    <cfRule type="expression" dxfId="89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03" t="s">
        <v>66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1038159.75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1495364.16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85464.4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1580828.5599999998</v>
      </c>
      <c r="D13" s="45"/>
      <c r="F13" s="58">
        <v>934560.05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806233.80999999994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128551.74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806008.31</v>
      </c>
      <c r="C16" s="82"/>
      <c r="D16" s="42"/>
      <c r="F16" s="58">
        <v>1740793.8599999999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410580.56</v>
      </c>
      <c r="C17" s="82"/>
      <c r="D17" s="42"/>
      <c r="F17" s="54">
        <v>0.46314146006925827</v>
      </c>
      <c r="G17" s="55" t="s">
        <v>17</v>
      </c>
      <c r="H17" s="56"/>
      <c r="I17" s="57"/>
    </row>
    <row r="18" spans="1:9">
      <c r="A18" s="83" t="s">
        <v>18</v>
      </c>
      <c r="B18" s="84">
        <v>47109.32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345023.84</v>
      </c>
      <c r="C23" s="82"/>
      <c r="D23" s="42"/>
    </row>
    <row r="24" spans="1:9">
      <c r="A24" s="76" t="s">
        <v>24</v>
      </c>
      <c r="B24" s="86">
        <v>3520.09</v>
      </c>
      <c r="C24" s="82"/>
      <c r="D24" s="41"/>
    </row>
    <row r="25" spans="1:9" ht="12.75" customHeight="1">
      <c r="A25" s="81" t="s">
        <v>25</v>
      </c>
      <c r="B25" s="74"/>
      <c r="C25" s="87">
        <v>1740793.8600000003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878194.44999999925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 t="s">
        <v>67</v>
      </c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8" priority="6">
      <formula>$C$12&lt;&gt;0</formula>
    </cfRule>
  </conditionalFormatting>
  <conditionalFormatting sqref="A29">
    <cfRule type="expression" dxfId="87" priority="5">
      <formula>$C$12&lt;&gt;0</formula>
    </cfRule>
  </conditionalFormatting>
  <conditionalFormatting sqref="A32:C32">
    <cfRule type="expression" dxfId="86" priority="4">
      <formula>$B$24&lt;&gt;0</formula>
    </cfRule>
  </conditionalFormatting>
  <conditionalFormatting sqref="A31">
    <cfRule type="expression" dxfId="85" priority="3">
      <formula>$B$24&lt;&gt;0</formula>
    </cfRule>
  </conditionalFormatting>
  <conditionalFormatting sqref="A12">
    <cfRule type="expression" dxfId="84" priority="2">
      <formula>$C$12&lt;&gt;0</formula>
    </cfRule>
  </conditionalFormatting>
  <conditionalFormatting sqref="A24">
    <cfRule type="expression" dxfId="8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7" style="34" customWidth="1"/>
    <col min="10" max="16384" width="22.85546875" style="34"/>
  </cols>
  <sheetData>
    <row r="1" spans="1:28">
      <c r="A1" s="103" t="s">
        <v>97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49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6888915.7000000002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11070418.750000002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576431.22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f>SUM(C10:C12)</f>
        <v>11646849.970000003</v>
      </c>
      <c r="D13" s="45"/>
      <c r="F13" s="58">
        <f>B15+B16</f>
        <v>6245695.2899999991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5473811.0999999996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771884.19</v>
      </c>
      <c r="C16" s="82"/>
      <c r="D16" s="42"/>
      <c r="F16" s="58">
        <f>F13+F14</f>
        <v>6245695.2899999991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f>F14/F16</f>
        <v>0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f>SUM(B15:B24)</f>
        <v>6245695.2899999991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f>C8+C13-C25</f>
        <v>12290070.380000003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2" priority="6">
      <formula>$C$12&lt;&gt;0</formula>
    </cfRule>
  </conditionalFormatting>
  <conditionalFormatting sqref="A29">
    <cfRule type="expression" dxfId="81" priority="5">
      <formula>$C$12&lt;&gt;0</formula>
    </cfRule>
  </conditionalFormatting>
  <conditionalFormatting sqref="A32:C32">
    <cfRule type="expression" dxfId="80" priority="4">
      <formula>$B$24&lt;&gt;0</formula>
    </cfRule>
  </conditionalFormatting>
  <conditionalFormatting sqref="A31">
    <cfRule type="expression" dxfId="79" priority="3">
      <formula>$B$24&lt;&gt;0</formula>
    </cfRule>
  </conditionalFormatting>
  <conditionalFormatting sqref="A12">
    <cfRule type="expression" dxfId="78" priority="2">
      <formula>$C$12&lt;&gt;0</formula>
    </cfRule>
  </conditionalFormatting>
  <conditionalFormatting sqref="A24">
    <cfRule type="expression" dxfId="77" priority="1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5.7109375" style="114" customWidth="1"/>
    <col min="10" max="16384" width="22.85546875" style="114"/>
  </cols>
  <sheetData>
    <row r="1" spans="1:28">
      <c r="A1" s="113" t="s">
        <v>68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49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126615.75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103360.25</v>
      </c>
      <c r="D10" s="126"/>
      <c r="F10" s="102" t="s">
        <v>6</v>
      </c>
      <c r="G10" s="170"/>
      <c r="H10" s="170"/>
      <c r="I10" s="171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0</v>
      </c>
      <c r="D11" s="126"/>
      <c r="F11" s="102"/>
      <c r="G11" s="170"/>
      <c r="H11" s="170"/>
      <c r="I11" s="171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0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103360.25</v>
      </c>
      <c r="D13" s="126"/>
      <c r="F13" s="148">
        <v>156201.49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0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140" t="s">
        <v>13</v>
      </c>
      <c r="B15" s="153">
        <v>156201.49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140" t="s">
        <v>14</v>
      </c>
      <c r="B16" s="153">
        <v>0</v>
      </c>
      <c r="C16" s="150"/>
      <c r="D16" s="151"/>
      <c r="F16" s="148">
        <v>156201.49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140" t="s">
        <v>16</v>
      </c>
      <c r="B17" s="153">
        <v>0</v>
      </c>
      <c r="C17" s="150"/>
      <c r="D17" s="151"/>
      <c r="F17" s="155">
        <v>0</v>
      </c>
      <c r="G17" s="55" t="s">
        <v>17</v>
      </c>
      <c r="H17" s="55"/>
      <c r="I17" s="156"/>
    </row>
    <row r="18" spans="1:9">
      <c r="A18" s="140" t="s">
        <v>18</v>
      </c>
      <c r="B18" s="153">
        <v>0</v>
      </c>
      <c r="C18" s="150"/>
      <c r="D18" s="151"/>
      <c r="G18" s="157"/>
    </row>
    <row r="19" spans="1:9">
      <c r="A19" s="140" t="s">
        <v>19</v>
      </c>
      <c r="B19" s="153">
        <v>0</v>
      </c>
      <c r="C19" s="150"/>
      <c r="D19" s="151"/>
      <c r="G19" s="157"/>
    </row>
    <row r="20" spans="1:9">
      <c r="A20" s="140" t="s">
        <v>20</v>
      </c>
      <c r="B20" s="153">
        <v>0</v>
      </c>
      <c r="C20" s="150"/>
      <c r="D20" s="151"/>
    </row>
    <row r="21" spans="1:9">
      <c r="A21" s="140" t="s">
        <v>21</v>
      </c>
      <c r="B21" s="153">
        <v>0</v>
      </c>
      <c r="C21" s="150"/>
      <c r="D21" s="151"/>
    </row>
    <row r="22" spans="1:9">
      <c r="A22" s="167" t="s">
        <v>22</v>
      </c>
      <c r="B22" s="153">
        <v>0</v>
      </c>
      <c r="C22" s="150"/>
      <c r="D22" s="151"/>
    </row>
    <row r="23" spans="1:9">
      <c r="A23" s="140" t="s">
        <v>23</v>
      </c>
      <c r="B23" s="153">
        <v>0</v>
      </c>
      <c r="C23" s="150"/>
      <c r="D23" s="151"/>
    </row>
    <row r="24" spans="1:9">
      <c r="A24" s="140" t="s">
        <v>24</v>
      </c>
      <c r="B24" s="158">
        <v>0</v>
      </c>
      <c r="C24" s="150"/>
      <c r="D24" s="159"/>
    </row>
    <row r="25" spans="1:9" ht="12.75" customHeight="1">
      <c r="A25" s="149" t="s">
        <v>25</v>
      </c>
      <c r="B25" s="136"/>
      <c r="C25" s="160">
        <v>156201.49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73774.510000000009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172"/>
      <c r="B30" s="173"/>
      <c r="C30" s="174"/>
    </row>
    <row r="31" spans="1:9">
      <c r="A31" s="165" t="s">
        <v>28</v>
      </c>
      <c r="B31" s="165"/>
    </row>
    <row r="32" spans="1:9">
      <c r="A32" s="172"/>
      <c r="B32" s="175"/>
      <c r="C32" s="17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6" priority="6">
      <formula>$C$12&lt;&gt;0</formula>
    </cfRule>
  </conditionalFormatting>
  <conditionalFormatting sqref="A29">
    <cfRule type="expression" dxfId="75" priority="5">
      <formula>$C$12&lt;&gt;0</formula>
    </cfRule>
  </conditionalFormatting>
  <conditionalFormatting sqref="A32:C32">
    <cfRule type="expression" dxfId="74" priority="4">
      <formula>$B$24&lt;&gt;0</formula>
    </cfRule>
  </conditionalFormatting>
  <conditionalFormatting sqref="A31">
    <cfRule type="expression" dxfId="73" priority="3">
      <formula>$B$24&lt;&gt;0</formula>
    </cfRule>
  </conditionalFormatting>
  <conditionalFormatting sqref="A12">
    <cfRule type="expression" dxfId="72" priority="2">
      <formula>$C$12&lt;&gt;0</formula>
    </cfRule>
  </conditionalFormatting>
  <conditionalFormatting sqref="A24">
    <cfRule type="expression" dxfId="7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85546875" style="34" customWidth="1"/>
    <col min="10" max="16384" width="22.85546875" style="34"/>
  </cols>
  <sheetData>
    <row r="1" spans="1:28">
      <c r="A1" s="103" t="s">
        <v>69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49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159551.04000000001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65950.91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0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65950.91</v>
      </c>
      <c r="D13" s="45"/>
      <c r="F13" s="58">
        <v>225173.34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328.61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109998.8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115174.54</v>
      </c>
      <c r="C16" s="82"/>
      <c r="D16" s="42"/>
      <c r="F16" s="58">
        <v>225501.94999999998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1.4572379529312275E-3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328.61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225501.94999999998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0" priority="6">
      <formula>$C$12&lt;&gt;0</formula>
    </cfRule>
  </conditionalFormatting>
  <conditionalFormatting sqref="A29">
    <cfRule type="expression" dxfId="69" priority="5">
      <formula>$C$12&lt;&gt;0</formula>
    </cfRule>
  </conditionalFormatting>
  <conditionalFormatting sqref="A32:C32">
    <cfRule type="expression" dxfId="68" priority="4">
      <formula>$B$24&lt;&gt;0</formula>
    </cfRule>
  </conditionalFormatting>
  <conditionalFormatting sqref="A31">
    <cfRule type="expression" dxfId="67" priority="3">
      <formula>$B$24&lt;&gt;0</formula>
    </cfRule>
  </conditionalFormatting>
  <conditionalFormatting sqref="A12">
    <cfRule type="expression" dxfId="66" priority="2">
      <formula>$C$12&lt;&gt;0</formula>
    </cfRule>
  </conditionalFormatting>
  <conditionalFormatting sqref="A24">
    <cfRule type="expression" dxfId="6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2.28515625" style="34" customWidth="1"/>
    <col min="5" max="5" width="5.5703125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85546875" style="34" customWidth="1"/>
    <col min="10" max="16384" width="22.85546875" style="34"/>
  </cols>
  <sheetData>
    <row r="1" spans="1:28">
      <c r="A1" s="103" t="s">
        <v>70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1025874.39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2996623.34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181213.2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30000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3207836.54</v>
      </c>
      <c r="D13" s="45"/>
      <c r="F13" s="58">
        <v>2352643.29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634462.85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1589566.79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763076.5</v>
      </c>
      <c r="C16" s="82"/>
      <c r="D16" s="42"/>
      <c r="F16" s="58">
        <v>2987106.14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0.21240050412135672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634462.85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2987106.14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1246604.7899999996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29.25" customHeight="1">
      <c r="A30" s="107" t="s">
        <v>71</v>
      </c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64" priority="6">
      <formula>$C$12&lt;&gt;0</formula>
    </cfRule>
  </conditionalFormatting>
  <conditionalFormatting sqref="A29">
    <cfRule type="expression" dxfId="63" priority="5">
      <formula>$C$12&lt;&gt;0</formula>
    </cfRule>
  </conditionalFormatting>
  <conditionalFormatting sqref="A32:C32">
    <cfRule type="expression" dxfId="62" priority="4">
      <formula>$B$24&lt;&gt;0</formula>
    </cfRule>
  </conditionalFormatting>
  <conditionalFormatting sqref="A31">
    <cfRule type="expression" dxfId="61" priority="3">
      <formula>$B$24&lt;&gt;0</formula>
    </cfRule>
  </conditionalFormatting>
  <conditionalFormatting sqref="A12">
    <cfRule type="expression" dxfId="60" priority="2">
      <formula>$C$12&lt;&gt;0</formula>
    </cfRule>
  </conditionalFormatting>
  <conditionalFormatting sqref="A24">
    <cfRule type="expression" dxfId="59" priority="1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03" t="s">
        <v>41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-85283.99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1891302.65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130513.3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2021815.95</v>
      </c>
      <c r="D13" s="45"/>
      <c r="F13" s="58">
        <v>1833979.01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204331.83000000002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503954.84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1330024.17</v>
      </c>
      <c r="C16" s="82"/>
      <c r="D16" s="42"/>
      <c r="F16" s="58">
        <v>2038310.84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29889.42</v>
      </c>
      <c r="C17" s="82"/>
      <c r="D17" s="42"/>
      <c r="F17" s="54">
        <v>0.10024566714270136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30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174412.41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2038310.8399999999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-101778.87999999989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3" priority="6">
      <formula>$C$12&lt;&gt;0</formula>
    </cfRule>
  </conditionalFormatting>
  <conditionalFormatting sqref="A29">
    <cfRule type="expression" dxfId="162" priority="5">
      <formula>$C$12&lt;&gt;0</formula>
    </cfRule>
  </conditionalFormatting>
  <conditionalFormatting sqref="A32:C32">
    <cfRule type="expression" dxfId="161" priority="4">
      <formula>$B$24&lt;&gt;0</formula>
    </cfRule>
  </conditionalFormatting>
  <conditionalFormatting sqref="A31">
    <cfRule type="expression" dxfId="160" priority="3">
      <formula>$B$24&lt;&gt;0</formula>
    </cfRule>
  </conditionalFormatting>
  <conditionalFormatting sqref="A12">
    <cfRule type="expression" dxfId="159" priority="2">
      <formula>$C$12&lt;&gt;0</formula>
    </cfRule>
  </conditionalFormatting>
  <conditionalFormatting sqref="A24">
    <cfRule type="expression" dxfId="15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03" t="s">
        <v>72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116288.79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1440083.22</v>
      </c>
      <c r="D10" s="45"/>
      <c r="F10" s="166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60156.54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2542.8000000000002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1502782.56</v>
      </c>
      <c r="D13" s="45"/>
      <c r="F13" s="58">
        <v>1585400.76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1416040.23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169360.53</v>
      </c>
      <c r="C16" s="82"/>
      <c r="D16" s="42"/>
      <c r="F16" s="58">
        <v>1585400.76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1585400.76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33670.590000000084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07" t="s">
        <v>73</v>
      </c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8" priority="6">
      <formula>$C$12&lt;&gt;0</formula>
    </cfRule>
  </conditionalFormatting>
  <conditionalFormatting sqref="A29">
    <cfRule type="expression" dxfId="57" priority="5">
      <formula>$C$12&lt;&gt;0</formula>
    </cfRule>
  </conditionalFormatting>
  <conditionalFormatting sqref="A32:C32">
    <cfRule type="expression" dxfId="56" priority="4">
      <formula>$B$24&lt;&gt;0</formula>
    </cfRule>
  </conditionalFormatting>
  <conditionalFormatting sqref="A31">
    <cfRule type="expression" dxfId="55" priority="3">
      <formula>$B$24&lt;&gt;0</formula>
    </cfRule>
  </conditionalFormatting>
  <conditionalFormatting sqref="A12">
    <cfRule type="expression" dxfId="54" priority="2">
      <formula>$C$12&lt;&gt;0</formula>
    </cfRule>
  </conditionalFormatting>
  <conditionalFormatting sqref="A24">
    <cfRule type="expression" dxfId="5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140625" style="34" customWidth="1"/>
    <col min="10" max="16384" width="22.85546875" style="34"/>
  </cols>
  <sheetData>
    <row r="1" spans="1:28">
      <c r="A1" s="103" t="s">
        <v>74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438492.85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1598499.6099999999</v>
      </c>
      <c r="D10" s="45"/>
      <c r="F10" s="166" t="s">
        <v>6</v>
      </c>
      <c r="G10" s="168"/>
      <c r="H10" s="168"/>
      <c r="I10" s="169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130227.47999999998</v>
      </c>
      <c r="D11" s="45"/>
      <c r="F11" s="166"/>
      <c r="G11" s="168"/>
      <c r="H11" s="168"/>
      <c r="I11" s="169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-438492.85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1290234.2399999998</v>
      </c>
      <c r="D13" s="45"/>
      <c r="F13" s="58">
        <v>1234434.3500000001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807895.2300000001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426539.12</v>
      </c>
      <c r="C16" s="82"/>
      <c r="D16" s="42"/>
      <c r="F16" s="58">
        <v>1234434.3500000001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/>
      <c r="C17" s="82"/>
      <c r="D17" s="42"/>
      <c r="F17" s="54">
        <v>0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1234434.3500000001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494292.73999999976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29.25" customHeight="1">
      <c r="A30" s="107" t="s">
        <v>75</v>
      </c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 t="s">
        <v>76</v>
      </c>
      <c r="C35" s="41"/>
      <c r="D35" s="41"/>
    </row>
    <row r="36" spans="1:4" ht="12.75" hidden="1" customHeight="1">
      <c r="B36" s="41" t="s">
        <v>77</v>
      </c>
      <c r="C36" s="41"/>
      <c r="D36" s="41"/>
    </row>
    <row r="37" spans="1:4" ht="12.75" hidden="1" customHeight="1">
      <c r="B37" s="41" t="s">
        <v>78</v>
      </c>
      <c r="C37" s="41"/>
      <c r="D37" s="41"/>
    </row>
    <row r="38" spans="1:4" ht="12.75" hidden="1" customHeight="1">
      <c r="B38" s="41" t="s">
        <v>79</v>
      </c>
      <c r="C38" s="41"/>
      <c r="D38" s="41"/>
    </row>
    <row r="39" spans="1:4" ht="12.75" hidden="1" customHeight="1">
      <c r="B39" s="41" t="s">
        <v>80</v>
      </c>
      <c r="C39" s="41"/>
      <c r="D39" s="41"/>
    </row>
    <row r="40" spans="1:4" ht="12.75" hidden="1" customHeight="1">
      <c r="B40" s="41" t="s">
        <v>81</v>
      </c>
      <c r="C40" s="41"/>
      <c r="D40" s="41"/>
    </row>
    <row r="41" spans="1:4" ht="12.75" hidden="1" customHeight="1">
      <c r="B41" s="41" t="s">
        <v>82</v>
      </c>
      <c r="C41" s="41"/>
      <c r="D41" s="41"/>
    </row>
    <row r="42" spans="1:4" ht="12.75" hidden="1" customHeight="1">
      <c r="B42" s="41" t="s">
        <v>83</v>
      </c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2" priority="6">
      <formula>$C$12&lt;&gt;0</formula>
    </cfRule>
  </conditionalFormatting>
  <conditionalFormatting sqref="A29">
    <cfRule type="expression" dxfId="51" priority="5">
      <formula>$C$12&lt;&gt;0</formula>
    </cfRule>
  </conditionalFormatting>
  <conditionalFormatting sqref="A32:C32">
    <cfRule type="expression" dxfId="50" priority="4">
      <formula>$B$24&lt;&gt;0</formula>
    </cfRule>
  </conditionalFormatting>
  <conditionalFormatting sqref="A31">
    <cfRule type="expression" dxfId="49" priority="3">
      <formula>$B$24&lt;&gt;0</formula>
    </cfRule>
  </conditionalFormatting>
  <conditionalFormatting sqref="A12">
    <cfRule type="expression" dxfId="48" priority="2">
      <formula>$C$12&lt;&gt;0</formula>
    </cfRule>
  </conditionalFormatting>
  <conditionalFormatting sqref="A24">
    <cfRule type="expression" dxfId="4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28515625" style="34" customWidth="1"/>
    <col min="10" max="16384" width="22.85546875" style="34"/>
  </cols>
  <sheetData>
    <row r="1" spans="1:28">
      <c r="A1" s="103" t="s">
        <v>84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-90165.53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1277274.3899999999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208128.96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3609.71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1489013.0599999998</v>
      </c>
      <c r="D13" s="45"/>
      <c r="F13" s="58">
        <v>700283.75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764194.29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288182.34999999998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412101.4</v>
      </c>
      <c r="C16" s="82"/>
      <c r="D16" s="42"/>
      <c r="F16" s="58">
        <v>1464478.04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0.52182024525270454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764194.29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1464478.04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-65630.510000000242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07" t="s">
        <v>85</v>
      </c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6" priority="6">
      <formula>$C$12&lt;&gt;0</formula>
    </cfRule>
  </conditionalFormatting>
  <conditionalFormatting sqref="A29">
    <cfRule type="expression" dxfId="45" priority="5">
      <formula>$C$12&lt;&gt;0</formula>
    </cfRule>
  </conditionalFormatting>
  <conditionalFormatting sqref="A32:C32">
    <cfRule type="expression" dxfId="44" priority="4">
      <formula>$B$24&lt;&gt;0</formula>
    </cfRule>
  </conditionalFormatting>
  <conditionalFormatting sqref="A31">
    <cfRule type="expression" dxfId="43" priority="3">
      <formula>$B$24&lt;&gt;0</formula>
    </cfRule>
  </conditionalFormatting>
  <conditionalFormatting sqref="A12">
    <cfRule type="expression" dxfId="42" priority="2">
      <formula>$C$12&lt;&gt;0</formula>
    </cfRule>
  </conditionalFormatting>
  <conditionalFormatting sqref="A24">
    <cfRule type="expression" dxfId="4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" style="34" customWidth="1"/>
    <col min="10" max="16384" width="22.85546875" style="34"/>
  </cols>
  <sheetData>
    <row r="1" spans="1:28">
      <c r="A1" s="99" t="s">
        <v>86</v>
      </c>
      <c r="B1" s="99"/>
      <c r="C1" s="99"/>
    </row>
    <row r="2" spans="1:28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99" t="s">
        <v>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-0.06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856041.88</v>
      </c>
      <c r="D10" s="45"/>
      <c r="F10" s="102" t="s">
        <v>6</v>
      </c>
      <c r="G10" s="90"/>
      <c r="H10" s="90"/>
      <c r="I10" s="9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0</v>
      </c>
      <c r="D11" s="45"/>
      <c r="F11" s="89"/>
      <c r="G11" s="90"/>
      <c r="H11" s="90"/>
      <c r="I11" s="9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856041.88</v>
      </c>
      <c r="D13" s="45"/>
      <c r="F13" s="58">
        <v>854731.35000000009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357246.51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497484.84</v>
      </c>
      <c r="C16" s="82"/>
      <c r="D16" s="42"/>
      <c r="F16" s="58">
        <v>854731.35000000009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854731.35000000009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1310.4699999998556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2"/>
      <c r="B30" s="93"/>
      <c r="C30" s="94"/>
    </row>
    <row r="31" spans="1:9">
      <c r="A31" s="37" t="s">
        <v>28</v>
      </c>
      <c r="B31" s="37"/>
    </row>
    <row r="32" spans="1:9">
      <c r="A32" s="92"/>
      <c r="B32" s="95"/>
      <c r="C32" s="96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0" priority="6">
      <formula>$C$12&lt;&gt;0</formula>
    </cfRule>
  </conditionalFormatting>
  <conditionalFormatting sqref="A29">
    <cfRule type="expression" dxfId="39" priority="5">
      <formula>$C$12&lt;&gt;0</formula>
    </cfRule>
  </conditionalFormatting>
  <conditionalFormatting sqref="A32:C32">
    <cfRule type="expression" dxfId="38" priority="4">
      <formula>$B$24&lt;&gt;0</formula>
    </cfRule>
  </conditionalFormatting>
  <conditionalFormatting sqref="A31">
    <cfRule type="expression" dxfId="37" priority="3">
      <formula>$B$24&lt;&gt;0</formula>
    </cfRule>
  </conditionalFormatting>
  <conditionalFormatting sqref="A12">
    <cfRule type="expression" dxfId="36" priority="2">
      <formula>$C$12&lt;&gt;0</formula>
    </cfRule>
  </conditionalFormatting>
  <conditionalFormatting sqref="A24">
    <cfRule type="expression" dxfId="3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42578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42578125" style="34" customWidth="1"/>
    <col min="7" max="7" width="14.28515625" style="34" customWidth="1"/>
    <col min="8" max="8" width="9.28515625" style="34" customWidth="1"/>
    <col min="9" max="9" width="15.5703125" style="34" customWidth="1"/>
    <col min="10" max="16384" width="22.85546875" style="34"/>
  </cols>
  <sheetData>
    <row r="1" spans="1:28">
      <c r="A1" s="103" t="s">
        <v>33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3497817.64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3661672.35</v>
      </c>
      <c r="D10" s="45"/>
      <c r="F10" s="166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742267.26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4403939.6100000003</v>
      </c>
      <c r="D13" s="45"/>
      <c r="F13" s="58">
        <v>4865236.2200000007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72664.009999999995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3581658.1600000006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1283578.06</v>
      </c>
      <c r="C16" s="82"/>
      <c r="D16" s="42"/>
      <c r="F16" s="58">
        <v>4937900.2300000004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1.471556868616602E-2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72664.009999999995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4937900.2300000004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2963857.0199999996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34" priority="6">
      <formula>$C$12&lt;&gt;0</formula>
    </cfRule>
  </conditionalFormatting>
  <conditionalFormatting sqref="A29">
    <cfRule type="expression" dxfId="33" priority="5">
      <formula>$C$12&lt;&gt;0</formula>
    </cfRule>
  </conditionalFormatting>
  <conditionalFormatting sqref="A32:C32">
    <cfRule type="expression" dxfId="32" priority="4">
      <formula>$B$24&lt;&gt;0</formula>
    </cfRule>
  </conditionalFormatting>
  <conditionalFormatting sqref="A31">
    <cfRule type="expression" dxfId="31" priority="3">
      <formula>$B$24&lt;&gt;0</formula>
    </cfRule>
  </conditionalFormatting>
  <conditionalFormatting sqref="A12">
    <cfRule type="expression" dxfId="30" priority="2">
      <formula>$C$12&lt;&gt;0</formula>
    </cfRule>
  </conditionalFormatting>
  <conditionalFormatting sqref="A24">
    <cfRule type="expression" dxfId="29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140625" style="34" customWidth="1"/>
    <col min="10" max="16384" width="22.85546875" style="34"/>
  </cols>
  <sheetData>
    <row r="1" spans="1:28">
      <c r="A1" s="103" t="s">
        <v>87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511997.64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2129546.09</v>
      </c>
      <c r="D10" s="45"/>
      <c r="F10" s="166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114999.13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17410.2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2261955.42</v>
      </c>
      <c r="D13" s="45"/>
      <c r="F13" s="58">
        <v>1383750.45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934295.16999999993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263672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1120078.45</v>
      </c>
      <c r="C16" s="82"/>
      <c r="D16" s="42"/>
      <c r="F16" s="58">
        <v>2318045.62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0.40305296925088119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158495.85999999999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769256.85</v>
      </c>
      <c r="C23" s="82"/>
      <c r="D23" s="42"/>
    </row>
    <row r="24" spans="1:9">
      <c r="A24" s="76" t="s">
        <v>24</v>
      </c>
      <c r="B24" s="86">
        <v>6542.46</v>
      </c>
      <c r="C24" s="82"/>
      <c r="D24" s="41"/>
    </row>
    <row r="25" spans="1:9" ht="12.75" customHeight="1">
      <c r="A25" s="81" t="s">
        <v>25</v>
      </c>
      <c r="B25" s="74"/>
      <c r="C25" s="87">
        <v>2318045.62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455907.43999999994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28.5" customHeight="1">
      <c r="A30" s="107" t="s">
        <v>88</v>
      </c>
      <c r="B30" s="108"/>
      <c r="C30" s="109"/>
    </row>
    <row r="31" spans="1:9">
      <c r="A31" s="37" t="s">
        <v>28</v>
      </c>
      <c r="B31" s="37"/>
    </row>
    <row r="32" spans="1:9" ht="12.75" customHeight="1">
      <c r="A32" s="107" t="s">
        <v>89</v>
      </c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8" priority="6">
      <formula>$C$12&lt;&gt;0</formula>
    </cfRule>
  </conditionalFormatting>
  <conditionalFormatting sqref="A29">
    <cfRule type="expression" dxfId="27" priority="5">
      <formula>$C$12&lt;&gt;0</formula>
    </cfRule>
  </conditionalFormatting>
  <conditionalFormatting sqref="A32:C32">
    <cfRule type="expression" dxfId="26" priority="4">
      <formula>$B$24&lt;&gt;0</formula>
    </cfRule>
  </conditionalFormatting>
  <conditionalFormatting sqref="A31">
    <cfRule type="expression" dxfId="25" priority="3">
      <formula>$B$24&lt;&gt;0</formula>
    </cfRule>
  </conditionalFormatting>
  <conditionalFormatting sqref="A12">
    <cfRule type="expression" dxfId="24" priority="2">
      <formula>$C$12&lt;&gt;0</formula>
    </cfRule>
  </conditionalFormatting>
  <conditionalFormatting sqref="A24">
    <cfRule type="expression" dxfId="2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7109375" style="34" customWidth="1"/>
    <col min="10" max="16384" width="22.85546875" style="34"/>
  </cols>
  <sheetData>
    <row r="1" spans="1:28">
      <c r="A1" s="113" t="s">
        <v>34</v>
      </c>
      <c r="B1" s="99"/>
      <c r="C1" s="99"/>
    </row>
    <row r="2" spans="1:28">
      <c r="A2" s="113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13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13" t="s">
        <v>42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747826.24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2427347.3199999998</v>
      </c>
      <c r="D10" s="45"/>
      <c r="F10" s="102" t="s">
        <v>6</v>
      </c>
      <c r="G10" s="90"/>
      <c r="H10" s="90"/>
      <c r="I10" s="9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165806.54</v>
      </c>
      <c r="D11" s="45"/>
      <c r="F11" s="89"/>
      <c r="G11" s="90"/>
      <c r="H11" s="90"/>
      <c r="I11" s="9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2593153.86</v>
      </c>
      <c r="D13" s="45"/>
      <c r="F13" s="58">
        <v>1523564.96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1184582.29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957759.09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565805.87</v>
      </c>
      <c r="C16" s="82"/>
      <c r="D16" s="42"/>
      <c r="F16" s="58">
        <v>2708147.25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54589.41</v>
      </c>
      <c r="C17" s="82"/>
      <c r="D17" s="42"/>
      <c r="F17" s="54">
        <v>0.43741428387987397</v>
      </c>
      <c r="G17" s="55" t="s">
        <v>17</v>
      </c>
      <c r="H17" s="56"/>
      <c r="I17" s="57"/>
    </row>
    <row r="18" spans="1:9">
      <c r="A18" s="83" t="s">
        <v>18</v>
      </c>
      <c r="B18" s="84">
        <v>39059.620000000003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485.87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149340.25</v>
      </c>
      <c r="C22" s="82"/>
      <c r="D22" s="42"/>
    </row>
    <row r="23" spans="1:9">
      <c r="A23" s="83" t="s">
        <v>23</v>
      </c>
      <c r="B23" s="84">
        <v>88191.24</v>
      </c>
      <c r="C23" s="82"/>
      <c r="D23" s="42"/>
    </row>
    <row r="24" spans="1:9">
      <c r="A24" s="76" t="s">
        <v>24</v>
      </c>
      <c r="B24" s="86">
        <v>852915.9</v>
      </c>
      <c r="C24" s="82"/>
      <c r="D24" s="41"/>
    </row>
    <row r="25" spans="1:9" ht="12.75" customHeight="1">
      <c r="A25" s="81" t="s">
        <v>25</v>
      </c>
      <c r="B25" s="74"/>
      <c r="C25" s="87">
        <v>2708147.25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632832.84999999963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2"/>
      <c r="B30" s="93"/>
      <c r="C30" s="94"/>
    </row>
    <row r="31" spans="1:9">
      <c r="A31" s="37" t="s">
        <v>28</v>
      </c>
      <c r="B31" s="37"/>
    </row>
    <row r="32" spans="1:9" ht="12.75" customHeight="1">
      <c r="A32" s="92" t="s">
        <v>90</v>
      </c>
      <c r="B32" s="95"/>
      <c r="C32" s="96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2" priority="6">
      <formula>$C$12&lt;&gt;0</formula>
    </cfRule>
  </conditionalFormatting>
  <conditionalFormatting sqref="A29">
    <cfRule type="expression" dxfId="21" priority="5">
      <formula>$C$12&lt;&gt;0</formula>
    </cfRule>
  </conditionalFormatting>
  <conditionalFormatting sqref="A32:C32">
    <cfRule type="expression" dxfId="20" priority="4">
      <formula>$B$24&lt;&gt;0</formula>
    </cfRule>
  </conditionalFormatting>
  <conditionalFormatting sqref="A31">
    <cfRule type="expression" dxfId="19" priority="3">
      <formula>$B$24&lt;&gt;0</formula>
    </cfRule>
  </conditionalFormatting>
  <conditionalFormatting sqref="A12">
    <cfRule type="expression" dxfId="18" priority="2">
      <formula>$C$12&lt;&gt;0</formula>
    </cfRule>
  </conditionalFormatting>
  <conditionalFormatting sqref="A24">
    <cfRule type="expression" dxfId="1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85546875" style="34" customWidth="1"/>
    <col min="10" max="16384" width="22.85546875" style="34"/>
  </cols>
  <sheetData>
    <row r="1" spans="1:28">
      <c r="A1" s="103" t="s">
        <v>35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57753.57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271014.5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26330.58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297345.08</v>
      </c>
      <c r="D13" s="45"/>
      <c r="F13" s="58">
        <v>314991.63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5200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168921.5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146070.13</v>
      </c>
      <c r="C16" s="82"/>
      <c r="D16" s="42"/>
      <c r="F16" s="58">
        <v>320191.63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1.624027461304969E-2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5200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320191.63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34907.020000000019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" priority="5">
      <formula>$C$12&lt;&gt;0</formula>
    </cfRule>
  </conditionalFormatting>
  <conditionalFormatting sqref="A29">
    <cfRule type="expression" dxfId="15" priority="4">
      <formula>$C$12&lt;&gt;0</formula>
    </cfRule>
  </conditionalFormatting>
  <conditionalFormatting sqref="A31">
    <cfRule type="expression" dxfId="14" priority="3">
      <formula>$B$24&lt;&gt;0</formula>
    </cfRule>
  </conditionalFormatting>
  <conditionalFormatting sqref="A12">
    <cfRule type="expression" dxfId="13" priority="2">
      <formula>$C$12&lt;&gt;0</formula>
    </cfRule>
  </conditionalFormatting>
  <conditionalFormatting sqref="A24">
    <cfRule type="expression" dxfId="1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28515625" style="34" customWidth="1"/>
    <col min="10" max="16384" width="22.85546875" style="34"/>
  </cols>
  <sheetData>
    <row r="1" spans="1:28">
      <c r="A1" s="103" t="s">
        <v>36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741410.53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1396220.81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385.2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1396606.01</v>
      </c>
      <c r="D13" s="45"/>
      <c r="F13" s="58">
        <v>362757.06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1227161.56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208340.91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154416.15</v>
      </c>
      <c r="C16" s="82"/>
      <c r="D16" s="42"/>
      <c r="F16" s="58">
        <v>1589918.62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7865.15</v>
      </c>
      <c r="C17" s="82"/>
      <c r="D17" s="42"/>
      <c r="F17" s="54">
        <v>0.77183922784676862</v>
      </c>
      <c r="G17" s="55" t="s">
        <v>17</v>
      </c>
      <c r="H17" s="56"/>
      <c r="I17" s="57"/>
    </row>
    <row r="18" spans="1:9">
      <c r="A18" s="83" t="s">
        <v>18</v>
      </c>
      <c r="B18" s="84">
        <v>64200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54301.98</v>
      </c>
      <c r="C21" s="82"/>
      <c r="D21" s="42"/>
    </row>
    <row r="22" spans="1:9">
      <c r="A22" s="85" t="s">
        <v>22</v>
      </c>
      <c r="B22" s="84">
        <v>7651.67</v>
      </c>
      <c r="C22" s="82"/>
      <c r="D22" s="42"/>
    </row>
    <row r="23" spans="1:9">
      <c r="A23" s="83" t="s">
        <v>23</v>
      </c>
      <c r="B23" s="84">
        <v>561636.62</v>
      </c>
      <c r="C23" s="82"/>
      <c r="D23" s="42"/>
    </row>
    <row r="24" spans="1:9">
      <c r="A24" s="76" t="s">
        <v>24</v>
      </c>
      <c r="B24" s="86">
        <v>531506.14</v>
      </c>
      <c r="C24" s="82"/>
      <c r="D24" s="41"/>
    </row>
    <row r="25" spans="1:9" ht="12.75" customHeight="1">
      <c r="A25" s="81" t="s">
        <v>25</v>
      </c>
      <c r="B25" s="74"/>
      <c r="C25" s="87">
        <v>1589918.62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548097.91999999993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/>
      <c r="B30" s="108"/>
      <c r="C30" s="109"/>
    </row>
    <row r="31" spans="1:9">
      <c r="A31" s="37" t="s">
        <v>28</v>
      </c>
      <c r="B31" s="37"/>
    </row>
    <row r="32" spans="1:9" ht="27.75" customHeight="1">
      <c r="A32" s="107" t="s">
        <v>91</v>
      </c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" priority="6">
      <formula>$C$12&lt;&gt;0</formula>
    </cfRule>
  </conditionalFormatting>
  <conditionalFormatting sqref="A29">
    <cfRule type="expression" dxfId="10" priority="5">
      <formula>$C$12&lt;&gt;0</formula>
    </cfRule>
  </conditionalFormatting>
  <conditionalFormatting sqref="A32:C32">
    <cfRule type="expression" dxfId="9" priority="4">
      <formula>$B$24&lt;&gt;0</formula>
    </cfRule>
  </conditionalFormatting>
  <conditionalFormatting sqref="A31">
    <cfRule type="expression" dxfId="8" priority="3">
      <formula>$B$24&lt;&gt;0</formula>
    </cfRule>
  </conditionalFormatting>
  <conditionalFormatting sqref="A12">
    <cfRule type="expression" dxfId="7" priority="2">
      <formula>$C$12&lt;&gt;0</formula>
    </cfRule>
  </conditionalFormatting>
  <conditionalFormatting sqref="A24">
    <cfRule type="expression" dxfId="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4.85546875" style="34" customWidth="1"/>
    <col min="10" max="16384" width="22.85546875" style="34"/>
  </cols>
  <sheetData>
    <row r="1" spans="1:28">
      <c r="A1" s="103" t="s">
        <v>98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1701860.54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6015950.9100000001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33292.629999999997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1710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f>SUM(C10:C12)</f>
        <v>6050953.54</v>
      </c>
      <c r="D13" s="45"/>
      <c r="F13" s="58">
        <f>B15+B16</f>
        <v>6305491.3899999997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f>SUM(B17:B24)</f>
        <v>174212.49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6305491.3899999997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0</v>
      </c>
      <c r="C16" s="82"/>
      <c r="D16" s="42"/>
      <c r="F16" s="58">
        <f>F13+F14</f>
        <v>6479703.8799999999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f>F14/F16</f>
        <v>2.6885872136490286E-2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174212.49</v>
      </c>
      <c r="C24" s="82"/>
      <c r="D24" s="41"/>
    </row>
    <row r="25" spans="1:9" ht="12.75" customHeight="1">
      <c r="A25" s="81" t="s">
        <v>25</v>
      </c>
      <c r="B25" s="74"/>
      <c r="C25" s="87">
        <f>SUM(B15:B24)</f>
        <v>6479703.8799999999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f>C8+C13-C25</f>
        <v>1273110.2000000002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 t="s">
        <v>94</v>
      </c>
      <c r="B30" s="108"/>
      <c r="C30" s="109"/>
    </row>
    <row r="31" spans="1:9">
      <c r="A31" s="37" t="s">
        <v>28</v>
      </c>
      <c r="B31" s="37"/>
    </row>
    <row r="32" spans="1:9">
      <c r="A32" s="107" t="s">
        <v>92</v>
      </c>
      <c r="B32" s="110"/>
      <c r="C32" s="111"/>
    </row>
    <row r="34" spans="1:4">
      <c r="D34" s="41" t="s">
        <v>95</v>
      </c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" priority="6">
      <formula>$C$12&lt;&gt;0</formula>
    </cfRule>
  </conditionalFormatting>
  <conditionalFormatting sqref="A29">
    <cfRule type="expression" dxfId="4" priority="5">
      <formula>$C$12&lt;&gt;0</formula>
    </cfRule>
  </conditionalFormatting>
  <conditionalFormatting sqref="A32:C32">
    <cfRule type="expression" dxfId="3" priority="4">
      <formula>$B$24&lt;&gt;0</formula>
    </cfRule>
  </conditionalFormatting>
  <conditionalFormatting sqref="A31">
    <cfRule type="expression" dxfId="2" priority="3">
      <formula>$B$24&lt;&gt;0</formula>
    </cfRule>
  </conditionalFormatting>
  <conditionalFormatting sqref="A12">
    <cfRule type="expression" dxfId="1" priority="2">
      <formula>$C$12&lt;&gt;0</formula>
    </cfRule>
  </conditionalFormatting>
  <conditionalFormatting sqref="A24">
    <cfRule type="expression" dxfId="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4.85546875" style="114" customWidth="1"/>
    <col min="10" max="16384" width="22.85546875" style="114"/>
  </cols>
  <sheetData>
    <row r="1" spans="1:28">
      <c r="A1" s="113" t="s">
        <v>45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43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61745.06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988302.12</v>
      </c>
      <c r="D10" s="126"/>
      <c r="F10" s="166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94921.2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689.45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1083912.77</v>
      </c>
      <c r="D13" s="126"/>
      <c r="F13" s="148">
        <v>578750.44999999995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533159.97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174282.28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404468.17</v>
      </c>
      <c r="C16" s="150"/>
      <c r="D16" s="151"/>
      <c r="F16" s="148">
        <v>1111910.42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0</v>
      </c>
      <c r="C17" s="150"/>
      <c r="D17" s="151"/>
      <c r="F17" s="155">
        <v>0.47949903194539717</v>
      </c>
      <c r="G17" s="55" t="s">
        <v>17</v>
      </c>
      <c r="H17" s="55"/>
      <c r="I17" s="156"/>
    </row>
    <row r="18" spans="1:9">
      <c r="A18" s="83" t="s">
        <v>18</v>
      </c>
      <c r="B18" s="153">
        <v>0</v>
      </c>
      <c r="C18" s="150"/>
      <c r="D18" s="151"/>
      <c r="G18" s="157"/>
    </row>
    <row r="19" spans="1:9">
      <c r="A19" s="83" t="s">
        <v>19</v>
      </c>
      <c r="B19" s="153">
        <v>0</v>
      </c>
      <c r="C19" s="150"/>
      <c r="D19" s="151"/>
      <c r="G19" s="157"/>
    </row>
    <row r="20" spans="1:9">
      <c r="A20" s="83" t="s">
        <v>20</v>
      </c>
      <c r="B20" s="153">
        <v>0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533159.97</v>
      </c>
      <c r="C23" s="150"/>
      <c r="D23" s="151"/>
    </row>
    <row r="24" spans="1:9">
      <c r="A24" s="140" t="s">
        <v>24</v>
      </c>
      <c r="B24" s="158">
        <v>0</v>
      </c>
      <c r="C24" s="150"/>
      <c r="D24" s="159"/>
    </row>
    <row r="25" spans="1:9" ht="12.75" customHeight="1">
      <c r="A25" s="149" t="s">
        <v>25</v>
      </c>
      <c r="B25" s="136"/>
      <c r="C25" s="160">
        <v>1111910.42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33747.410000000149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 t="s">
        <v>46</v>
      </c>
      <c r="B30" s="93"/>
      <c r="C30" s="94"/>
    </row>
    <row r="31" spans="1:9">
      <c r="A31" s="165" t="s">
        <v>28</v>
      </c>
      <c r="B31" s="165"/>
    </row>
    <row r="32" spans="1:9">
      <c r="A32" s="92"/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52" priority="5">
      <formula>$C$12&lt;&gt;0</formula>
    </cfRule>
  </conditionalFormatting>
  <conditionalFormatting sqref="A29">
    <cfRule type="expression" dxfId="151" priority="4">
      <formula>$C$12&lt;&gt;0</formula>
    </cfRule>
  </conditionalFormatting>
  <conditionalFormatting sqref="A31">
    <cfRule type="expression" dxfId="150" priority="3">
      <formula>$B$24&lt;&gt;0</formula>
    </cfRule>
  </conditionalFormatting>
  <conditionalFormatting sqref="A12">
    <cfRule type="expression" dxfId="149" priority="2">
      <formula>$C$12&lt;&gt;0</formula>
    </cfRule>
  </conditionalFormatting>
  <conditionalFormatting sqref="A24">
    <cfRule type="expression" dxfId="1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70C0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6.140625" style="114" customWidth="1"/>
    <col min="10" max="16384" width="22.85546875" style="114"/>
  </cols>
  <sheetData>
    <row r="1" spans="1:28">
      <c r="A1" s="113" t="s">
        <v>44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43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1842776.22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6498735.6900000004</v>
      </c>
      <c r="D10" s="126"/>
      <c r="F10" s="102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281382.71999999997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0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6780118.4100000001</v>
      </c>
      <c r="D13" s="126"/>
      <c r="F13" s="148">
        <v>2257031.5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4803246.4800000004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1328388.06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928643.44</v>
      </c>
      <c r="C16" s="150"/>
      <c r="D16" s="151"/>
      <c r="F16" s="148">
        <v>7060277.9800000004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418823.65</v>
      </c>
      <c r="C17" s="150"/>
      <c r="D17" s="151"/>
      <c r="F17" s="155">
        <v>0.68031974004513629</v>
      </c>
      <c r="G17" s="55" t="s">
        <v>17</v>
      </c>
      <c r="H17" s="55"/>
      <c r="I17" s="156"/>
    </row>
    <row r="18" spans="1:9">
      <c r="A18" s="83" t="s">
        <v>18</v>
      </c>
      <c r="B18" s="153">
        <v>118389.73</v>
      </c>
      <c r="C18" s="150"/>
      <c r="D18" s="151"/>
      <c r="G18" s="157"/>
    </row>
    <row r="19" spans="1:9">
      <c r="A19" s="83" t="s">
        <v>19</v>
      </c>
      <c r="B19" s="153">
        <v>604460.37</v>
      </c>
      <c r="C19" s="150"/>
      <c r="D19" s="151"/>
      <c r="G19" s="157"/>
    </row>
    <row r="20" spans="1:9">
      <c r="A20" s="83" t="s">
        <v>20</v>
      </c>
      <c r="B20" s="153">
        <v>628289.21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3033283.52</v>
      </c>
      <c r="C23" s="150"/>
      <c r="D23" s="151"/>
    </row>
    <row r="24" spans="1:9">
      <c r="A24" s="140" t="s">
        <v>24</v>
      </c>
      <c r="B24" s="158">
        <v>0</v>
      </c>
      <c r="C24" s="150"/>
      <c r="D24" s="159"/>
    </row>
    <row r="25" spans="1:9" ht="12.75" customHeight="1">
      <c r="A25" s="149" t="s">
        <v>25</v>
      </c>
      <c r="B25" s="136"/>
      <c r="C25" s="160">
        <v>7060277.9800000004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1562616.6500000004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/>
      <c r="B30" s="93"/>
      <c r="C30" s="94"/>
    </row>
    <row r="31" spans="1:9">
      <c r="A31" s="165" t="s">
        <v>28</v>
      </c>
      <c r="B31" s="165"/>
    </row>
    <row r="32" spans="1:9">
      <c r="A32" s="92"/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57" priority="5">
      <formula>$C$12&lt;&gt;0</formula>
    </cfRule>
  </conditionalFormatting>
  <conditionalFormatting sqref="A29">
    <cfRule type="expression" dxfId="156" priority="4">
      <formula>$C$12&lt;&gt;0</formula>
    </cfRule>
  </conditionalFormatting>
  <conditionalFormatting sqref="A31">
    <cfRule type="expression" dxfId="155" priority="3">
      <formula>$B$24&lt;&gt;0</formula>
    </cfRule>
  </conditionalFormatting>
  <conditionalFormatting sqref="A12">
    <cfRule type="expression" dxfId="154" priority="2">
      <formula>$C$12&lt;&gt;0</formula>
    </cfRule>
  </conditionalFormatting>
  <conditionalFormatting sqref="A24">
    <cfRule type="expression" dxfId="15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5.140625" style="114" customWidth="1"/>
    <col min="10" max="16384" width="22.85546875" style="114"/>
  </cols>
  <sheetData>
    <row r="1" spans="1:28">
      <c r="A1" s="113" t="s">
        <v>47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43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7977.99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189618</v>
      </c>
      <c r="D10" s="126"/>
      <c r="F10" s="166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0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0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189618</v>
      </c>
      <c r="D13" s="126"/>
      <c r="F13" s="148">
        <v>169175.87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0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169175.87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0</v>
      </c>
      <c r="C16" s="150"/>
      <c r="D16" s="151"/>
      <c r="F16" s="148">
        <v>169175.87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0</v>
      </c>
      <c r="C17" s="150"/>
      <c r="D17" s="151"/>
      <c r="F17" s="155">
        <v>0</v>
      </c>
      <c r="G17" s="55" t="s">
        <v>17</v>
      </c>
      <c r="H17" s="55"/>
      <c r="I17" s="156"/>
    </row>
    <row r="18" spans="1:9">
      <c r="A18" s="83" t="s">
        <v>18</v>
      </c>
      <c r="B18" s="153">
        <v>0</v>
      </c>
      <c r="C18" s="150"/>
      <c r="D18" s="151"/>
      <c r="G18" s="157"/>
    </row>
    <row r="19" spans="1:9">
      <c r="A19" s="83" t="s">
        <v>19</v>
      </c>
      <c r="B19" s="153">
        <v>0</v>
      </c>
      <c r="C19" s="150"/>
      <c r="D19" s="151"/>
      <c r="G19" s="157"/>
    </row>
    <row r="20" spans="1:9">
      <c r="A20" s="83" t="s">
        <v>20</v>
      </c>
      <c r="B20" s="153">
        <v>0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0</v>
      </c>
      <c r="C23" s="150"/>
      <c r="D23" s="151"/>
    </row>
    <row r="24" spans="1:9">
      <c r="A24" s="140" t="s">
        <v>24</v>
      </c>
      <c r="B24" s="158">
        <v>0</v>
      </c>
      <c r="C24" s="150"/>
      <c r="D24" s="159"/>
    </row>
    <row r="25" spans="1:9" ht="12.75" customHeight="1">
      <c r="A25" s="149" t="s">
        <v>25</v>
      </c>
      <c r="B25" s="136"/>
      <c r="C25" s="160">
        <v>169175.87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28420.119999999995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/>
      <c r="B30" s="93"/>
      <c r="C30" s="94"/>
    </row>
    <row r="31" spans="1:9">
      <c r="A31" s="165" t="s">
        <v>28</v>
      </c>
      <c r="B31" s="165"/>
    </row>
    <row r="32" spans="1:9">
      <c r="A32" s="92"/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7" priority="6">
      <formula>$C$12&lt;&gt;0</formula>
    </cfRule>
  </conditionalFormatting>
  <conditionalFormatting sqref="A29">
    <cfRule type="expression" dxfId="146" priority="5">
      <formula>$C$12&lt;&gt;0</formula>
    </cfRule>
  </conditionalFormatting>
  <conditionalFormatting sqref="A32:C32">
    <cfRule type="expression" dxfId="145" priority="4">
      <formula>$B$24&lt;&gt;0</formula>
    </cfRule>
  </conditionalFormatting>
  <conditionalFormatting sqref="A31">
    <cfRule type="expression" dxfId="144" priority="3">
      <formula>$B$24&lt;&gt;0</formula>
    </cfRule>
  </conditionalFormatting>
  <conditionalFormatting sqref="A12">
    <cfRule type="expression" dxfId="143" priority="2">
      <formula>$C$12&lt;&gt;0</formula>
    </cfRule>
  </conditionalFormatting>
  <conditionalFormatting sqref="A24">
    <cfRule type="expression" dxfId="14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4.85546875" style="34" customWidth="1"/>
    <col min="10" max="16384" width="22.85546875" style="34"/>
  </cols>
  <sheetData>
    <row r="1" spans="1:28">
      <c r="A1" s="103" t="s">
        <v>48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49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732914.91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2078472.04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0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22664.1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2101136.14</v>
      </c>
      <c r="D13" s="45"/>
      <c r="F13" s="58">
        <v>2103651.71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799606.88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1304044.83</v>
      </c>
      <c r="C16" s="82"/>
      <c r="D16" s="42"/>
      <c r="F16" s="58">
        <v>2103651.71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0</v>
      </c>
      <c r="C17" s="82"/>
      <c r="D17" s="42"/>
      <c r="F17" s="54">
        <v>0</v>
      </c>
      <c r="G17" s="55" t="s">
        <v>17</v>
      </c>
      <c r="H17" s="56"/>
      <c r="I17" s="57"/>
    </row>
    <row r="18" spans="1:9">
      <c r="A18" s="83" t="s">
        <v>18</v>
      </c>
      <c r="B18" s="84">
        <v>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0</v>
      </c>
      <c r="C23" s="82"/>
      <c r="D23" s="42"/>
    </row>
    <row r="24" spans="1:9">
      <c r="A24" s="76" t="s">
        <v>24</v>
      </c>
      <c r="B24" s="86">
        <v>0</v>
      </c>
      <c r="C24" s="82"/>
      <c r="D24" s="41"/>
    </row>
    <row r="25" spans="1:9" ht="12.75" customHeight="1">
      <c r="A25" s="81" t="s">
        <v>25</v>
      </c>
      <c r="B25" s="74"/>
      <c r="C25" s="87">
        <v>2103651.71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730399.34000000032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07" t="s">
        <v>50</v>
      </c>
      <c r="B30" s="108"/>
      <c r="C30" s="109"/>
    </row>
    <row r="31" spans="1:9">
      <c r="A31" s="37" t="s">
        <v>28</v>
      </c>
      <c r="B31" s="37"/>
    </row>
    <row r="32" spans="1:9">
      <c r="A32" s="107"/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1" priority="6">
      <formula>$C$12&lt;&gt;0</formula>
    </cfRule>
  </conditionalFormatting>
  <conditionalFormatting sqref="A29">
    <cfRule type="expression" dxfId="140" priority="5">
      <formula>$C$12&lt;&gt;0</formula>
    </cfRule>
  </conditionalFormatting>
  <conditionalFormatting sqref="A32:C32">
    <cfRule type="expression" dxfId="139" priority="4">
      <formula>$B$24&lt;&gt;0</formula>
    </cfRule>
  </conditionalFormatting>
  <conditionalFormatting sqref="A31">
    <cfRule type="expression" dxfId="138" priority="3">
      <formula>$B$24&lt;&gt;0</formula>
    </cfRule>
  </conditionalFormatting>
  <conditionalFormatting sqref="A12">
    <cfRule type="expression" dxfId="137" priority="2">
      <formula>$C$12&lt;&gt;0</formula>
    </cfRule>
  </conditionalFormatting>
  <conditionalFormatting sqref="A24">
    <cfRule type="expression" dxfId="13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9.85546875" style="34" customWidth="1"/>
    <col min="10" max="16384" width="22.85546875" style="34"/>
  </cols>
  <sheetData>
    <row r="1" spans="1:28">
      <c r="A1" s="103" t="s">
        <v>51</v>
      </c>
      <c r="B1" s="103"/>
      <c r="C1" s="103"/>
    </row>
    <row r="2" spans="1:28">
      <c r="A2" s="103" t="s">
        <v>0</v>
      </c>
      <c r="B2" s="103"/>
      <c r="C2" s="103"/>
      <c r="D2" s="99"/>
      <c r="E2" s="99"/>
      <c r="F2" s="99"/>
      <c r="G2" s="99"/>
      <c r="H2" s="99"/>
      <c r="I2" s="99"/>
      <c r="J2" s="99"/>
      <c r="K2" s="99"/>
      <c r="L2" s="99"/>
    </row>
    <row r="3" spans="1:28">
      <c r="A3" s="103" t="s">
        <v>1</v>
      </c>
      <c r="B3" s="103"/>
      <c r="C3" s="103"/>
      <c r="D3" s="99"/>
      <c r="E3" s="99"/>
      <c r="F3" s="99"/>
      <c r="G3" s="99"/>
      <c r="H3" s="99"/>
      <c r="I3" s="99"/>
      <c r="J3" s="99"/>
      <c r="K3" s="99"/>
      <c r="L3" s="99"/>
    </row>
    <row r="4" spans="1:28">
      <c r="A4" s="103" t="s">
        <v>42</v>
      </c>
      <c r="B4" s="103"/>
      <c r="C4" s="103"/>
      <c r="D4" s="99"/>
      <c r="E4" s="99"/>
      <c r="F4" s="99"/>
      <c r="G4" s="99"/>
      <c r="H4" s="99"/>
      <c r="I4" s="99"/>
      <c r="J4" s="99"/>
      <c r="K4" s="99"/>
      <c r="L4" s="99"/>
    </row>
    <row r="5" spans="1:28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28" ht="13.5" thickBot="1">
      <c r="A6" s="61"/>
      <c r="B6" s="62" t="s">
        <v>2</v>
      </c>
      <c r="C6" s="63" t="s">
        <v>43</v>
      </c>
      <c r="D6" s="44" t="s">
        <v>3</v>
      </c>
    </row>
    <row r="7" spans="1:28" ht="5.25" customHeight="1" thickTop="1">
      <c r="A7" s="64"/>
      <c r="B7" s="65"/>
      <c r="C7" s="66"/>
      <c r="D7" s="35"/>
    </row>
    <row r="8" spans="1:28">
      <c r="A8" s="67" t="s">
        <v>4</v>
      </c>
      <c r="B8" s="68"/>
      <c r="C8" s="69">
        <v>605109.75</v>
      </c>
      <c r="D8" s="45"/>
    </row>
    <row r="9" spans="1:28" ht="4.5" customHeight="1">
      <c r="A9" s="70"/>
      <c r="B9" s="71"/>
      <c r="C9" s="72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3" t="s">
        <v>5</v>
      </c>
      <c r="B10" s="74"/>
      <c r="C10" s="75">
        <v>2088652.4300000002</v>
      </c>
      <c r="D10" s="45"/>
      <c r="F10" s="102" t="s">
        <v>6</v>
      </c>
      <c r="G10" s="105"/>
      <c r="H10" s="105"/>
      <c r="I10" s="10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3" t="s">
        <v>7</v>
      </c>
      <c r="B11" s="74"/>
      <c r="C11" s="75">
        <v>154984.19</v>
      </c>
      <c r="D11" s="45"/>
      <c r="F11" s="104"/>
      <c r="G11" s="105"/>
      <c r="H11" s="105"/>
      <c r="I11" s="10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6" t="s">
        <v>8</v>
      </c>
      <c r="B12" s="74"/>
      <c r="C12" s="77">
        <v>14314</v>
      </c>
      <c r="D12" s="45"/>
      <c r="F12" s="50" t="s">
        <v>40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8" t="s">
        <v>9</v>
      </c>
      <c r="B13" s="79"/>
      <c r="C13" s="80">
        <v>2257950.62</v>
      </c>
      <c r="D13" s="45"/>
      <c r="F13" s="58">
        <v>1710239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1" t="s">
        <v>11</v>
      </c>
      <c r="B14" s="74"/>
      <c r="C14" s="82"/>
      <c r="D14" s="42"/>
      <c r="F14" s="59">
        <v>739017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3" t="s">
        <v>13</v>
      </c>
      <c r="B15" s="84">
        <v>756995</v>
      </c>
      <c r="C15" s="82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3" t="s">
        <v>14</v>
      </c>
      <c r="B16" s="84">
        <v>953244</v>
      </c>
      <c r="C16" s="82"/>
      <c r="D16" s="42"/>
      <c r="F16" s="58">
        <v>2449256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3" t="s">
        <v>16</v>
      </c>
      <c r="B17" s="84">
        <v>17702</v>
      </c>
      <c r="C17" s="82"/>
      <c r="D17" s="42"/>
      <c r="F17" s="54">
        <v>0.30173121960301413</v>
      </c>
      <c r="G17" s="55" t="s">
        <v>17</v>
      </c>
      <c r="H17" s="56"/>
      <c r="I17" s="57"/>
    </row>
    <row r="18" spans="1:9">
      <c r="A18" s="83" t="s">
        <v>18</v>
      </c>
      <c r="B18" s="84">
        <v>6870</v>
      </c>
      <c r="C18" s="82"/>
      <c r="D18" s="42"/>
      <c r="G18" s="36"/>
    </row>
    <row r="19" spans="1:9">
      <c r="A19" s="83" t="s">
        <v>19</v>
      </c>
      <c r="B19" s="84">
        <v>0</v>
      </c>
      <c r="C19" s="82"/>
      <c r="D19" s="42"/>
      <c r="G19" s="36"/>
    </row>
    <row r="20" spans="1:9">
      <c r="A20" s="83" t="s">
        <v>20</v>
      </c>
      <c r="B20" s="84">
        <v>0</v>
      </c>
      <c r="C20" s="82"/>
      <c r="D20" s="42"/>
    </row>
    <row r="21" spans="1:9">
      <c r="A21" s="83" t="s">
        <v>21</v>
      </c>
      <c r="B21" s="84">
        <v>0</v>
      </c>
      <c r="C21" s="82"/>
      <c r="D21" s="42"/>
    </row>
    <row r="22" spans="1:9">
      <c r="A22" s="85" t="s">
        <v>22</v>
      </c>
      <c r="B22" s="84">
        <v>0</v>
      </c>
      <c r="C22" s="82"/>
      <c r="D22" s="42"/>
    </row>
    <row r="23" spans="1:9">
      <c r="A23" s="83" t="s">
        <v>23</v>
      </c>
      <c r="B23" s="84">
        <v>406019</v>
      </c>
      <c r="C23" s="82"/>
      <c r="D23" s="42"/>
    </row>
    <row r="24" spans="1:9">
      <c r="A24" s="76" t="s">
        <v>24</v>
      </c>
      <c r="B24" s="86">
        <v>308426</v>
      </c>
      <c r="C24" s="82"/>
      <c r="D24" s="41"/>
    </row>
    <row r="25" spans="1:9" ht="12.75" customHeight="1">
      <c r="A25" s="81" t="s">
        <v>25</v>
      </c>
      <c r="B25" s="74"/>
      <c r="C25" s="87">
        <v>2449256</v>
      </c>
      <c r="D25" s="41"/>
    </row>
    <row r="26" spans="1:9">
      <c r="A26" s="81"/>
      <c r="B26" s="74"/>
      <c r="C26" s="82"/>
      <c r="D26" s="41"/>
    </row>
    <row r="27" spans="1:9" ht="14.25" customHeight="1" thickBot="1">
      <c r="A27" s="81" t="s">
        <v>26</v>
      </c>
      <c r="B27" s="74"/>
      <c r="C27" s="88">
        <v>413804.37000000011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07" t="s">
        <v>52</v>
      </c>
      <c r="B30" s="108"/>
      <c r="C30" s="109"/>
    </row>
    <row r="31" spans="1:9">
      <c r="A31" s="37" t="s">
        <v>28</v>
      </c>
      <c r="B31" s="37"/>
    </row>
    <row r="32" spans="1:9" ht="12.75" customHeight="1">
      <c r="A32" s="107" t="s">
        <v>53</v>
      </c>
      <c r="B32" s="110"/>
      <c r="C32" s="11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29">
    <cfRule type="expression" dxfId="135" priority="6">
      <formula>$C$12&lt;&gt;0</formula>
    </cfRule>
  </conditionalFormatting>
  <conditionalFormatting sqref="A31">
    <cfRule type="expression" dxfId="134" priority="5">
      <formula>$B$24&lt;&gt;0</formula>
    </cfRule>
  </conditionalFormatting>
  <conditionalFormatting sqref="A12">
    <cfRule type="expression" dxfId="133" priority="4">
      <formula>$C$12&lt;&gt;0</formula>
    </cfRule>
  </conditionalFormatting>
  <conditionalFormatting sqref="A24">
    <cfRule type="expression" dxfId="132" priority="3">
      <formula>$B$24&lt;&gt;0</formula>
    </cfRule>
  </conditionalFormatting>
  <conditionalFormatting sqref="A30">
    <cfRule type="expression" dxfId="131" priority="2">
      <formula>$C$12&lt;&gt;0</formula>
    </cfRule>
  </conditionalFormatting>
  <conditionalFormatting sqref="A32:C32">
    <cfRule type="expression" dxfId="1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7" style="114" customWidth="1"/>
    <col min="7" max="7" width="14.28515625" style="114" customWidth="1"/>
    <col min="8" max="8" width="9.28515625" style="114" customWidth="1"/>
    <col min="9" max="9" width="11.7109375" style="114" customWidth="1"/>
    <col min="10" max="16384" width="22.85546875" style="114"/>
  </cols>
  <sheetData>
    <row r="1" spans="1:28">
      <c r="A1" s="113" t="s">
        <v>54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43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519917.52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1868869.22</v>
      </c>
      <c r="D10" s="126"/>
      <c r="F10" s="102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216309.62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0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2085178.8399999999</v>
      </c>
      <c r="D13" s="126"/>
      <c r="F13" s="148">
        <v>1942317.4100000001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0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1346063.35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596254.06000000006</v>
      </c>
      <c r="C16" s="150"/>
      <c r="D16" s="151"/>
      <c r="F16" s="148">
        <v>1942317.4100000001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0</v>
      </c>
      <c r="C17" s="150"/>
      <c r="D17" s="151"/>
      <c r="F17" s="155">
        <v>0</v>
      </c>
      <c r="G17" s="55" t="s">
        <v>17</v>
      </c>
      <c r="H17" s="55"/>
      <c r="I17" s="156"/>
    </row>
    <row r="18" spans="1:9">
      <c r="A18" s="83" t="s">
        <v>18</v>
      </c>
      <c r="B18" s="153">
        <v>0</v>
      </c>
      <c r="C18" s="150"/>
      <c r="D18" s="151"/>
      <c r="G18" s="157"/>
    </row>
    <row r="19" spans="1:9">
      <c r="A19" s="83" t="s">
        <v>19</v>
      </c>
      <c r="B19" s="153">
        <v>0</v>
      </c>
      <c r="C19" s="150"/>
      <c r="D19" s="151"/>
      <c r="G19" s="157"/>
    </row>
    <row r="20" spans="1:9">
      <c r="A20" s="83" t="s">
        <v>20</v>
      </c>
      <c r="B20" s="153">
        <v>0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0</v>
      </c>
      <c r="C23" s="150"/>
      <c r="D23" s="151"/>
    </row>
    <row r="24" spans="1:9">
      <c r="A24" s="140" t="s">
        <v>24</v>
      </c>
      <c r="B24" s="158">
        <v>0</v>
      </c>
      <c r="C24" s="150"/>
      <c r="D24" s="159"/>
    </row>
    <row r="25" spans="1:9" ht="12.75" customHeight="1">
      <c r="A25" s="149" t="s">
        <v>25</v>
      </c>
      <c r="B25" s="136"/>
      <c r="C25" s="160">
        <v>1942317.4100000001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662778.94999999972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/>
      <c r="B30" s="93"/>
      <c r="C30" s="94"/>
    </row>
    <row r="31" spans="1:9">
      <c r="A31" s="165" t="s">
        <v>28</v>
      </c>
      <c r="B31" s="165"/>
    </row>
    <row r="32" spans="1:9">
      <c r="A32" s="92"/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29" priority="5">
      <formula>$C$12&lt;&gt;0</formula>
    </cfRule>
  </conditionalFormatting>
  <conditionalFormatting sqref="A29">
    <cfRule type="expression" dxfId="128" priority="4">
      <formula>$C$12&lt;&gt;0</formula>
    </cfRule>
  </conditionalFormatting>
  <conditionalFormatting sqref="A31">
    <cfRule type="expression" dxfId="127" priority="3">
      <formula>$B$24&lt;&gt;0</formula>
    </cfRule>
  </conditionalFormatting>
  <conditionalFormatting sqref="A12">
    <cfRule type="expression" dxfId="126" priority="2">
      <formula>$C$12&lt;&gt;0</formula>
    </cfRule>
  </conditionalFormatting>
  <conditionalFormatting sqref="A24">
    <cfRule type="expression" dxfId="125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70C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114" customWidth="1"/>
    <col min="2" max="2" width="17.140625" style="114" customWidth="1"/>
    <col min="3" max="3" width="18.7109375" style="114" customWidth="1"/>
    <col min="4" max="4" width="20" style="114" customWidth="1"/>
    <col min="5" max="5" width="1" style="114" customWidth="1"/>
    <col min="6" max="6" width="13.5703125" style="114" customWidth="1"/>
    <col min="7" max="7" width="14.28515625" style="114" customWidth="1"/>
    <col min="8" max="8" width="9.28515625" style="114" customWidth="1"/>
    <col min="9" max="9" width="15" style="114" customWidth="1"/>
    <col min="10" max="16384" width="22.85546875" style="114"/>
  </cols>
  <sheetData>
    <row r="1" spans="1:28">
      <c r="A1" s="113" t="s">
        <v>55</v>
      </c>
      <c r="B1" s="113"/>
      <c r="C1" s="113"/>
    </row>
    <row r="2" spans="1:2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28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28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28" ht="4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28" ht="13.5" thickBot="1">
      <c r="A6" s="115"/>
      <c r="B6" s="116" t="s">
        <v>2</v>
      </c>
      <c r="C6" s="117" t="s">
        <v>49</v>
      </c>
      <c r="D6" s="118" t="s">
        <v>3</v>
      </c>
    </row>
    <row r="7" spans="1:28" ht="5.25" customHeight="1" thickTop="1">
      <c r="A7" s="119"/>
      <c r="B7" s="120"/>
      <c r="C7" s="121"/>
      <c r="D7" s="122"/>
    </row>
    <row r="8" spans="1:28">
      <c r="A8" s="123" t="s">
        <v>4</v>
      </c>
      <c r="B8" s="124"/>
      <c r="C8" s="125">
        <v>88500.45</v>
      </c>
      <c r="D8" s="126"/>
    </row>
    <row r="9" spans="1:28" ht="4.5" customHeight="1">
      <c r="A9" s="127"/>
      <c r="B9" s="128"/>
      <c r="C9" s="129"/>
      <c r="D9" s="126"/>
      <c r="F9" s="130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8" ht="15" customHeight="1">
      <c r="A10" s="135" t="s">
        <v>5</v>
      </c>
      <c r="B10" s="136"/>
      <c r="C10" s="137">
        <v>150623.01999999999</v>
      </c>
      <c r="D10" s="126" t="s">
        <v>56</v>
      </c>
      <c r="F10" s="102" t="s">
        <v>6</v>
      </c>
      <c r="G10" s="138"/>
      <c r="H10" s="138"/>
      <c r="I10" s="139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>
      <c r="A11" s="135" t="s">
        <v>7</v>
      </c>
      <c r="B11" s="136"/>
      <c r="C11" s="137">
        <v>0</v>
      </c>
      <c r="D11" s="126"/>
      <c r="F11" s="112"/>
      <c r="G11" s="138"/>
      <c r="H11" s="138"/>
      <c r="I11" s="139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>
      <c r="A12" s="140" t="s">
        <v>8</v>
      </c>
      <c r="B12" s="136"/>
      <c r="C12" s="141">
        <v>0</v>
      </c>
      <c r="D12" s="126"/>
      <c r="F12" s="142" t="s">
        <v>40</v>
      </c>
      <c r="G12" s="143"/>
      <c r="H12" s="143"/>
      <c r="I12" s="14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</row>
    <row r="13" spans="1:28" ht="13.5" thickBot="1">
      <c r="A13" s="145" t="s">
        <v>9</v>
      </c>
      <c r="B13" s="146"/>
      <c r="C13" s="147">
        <v>150623.01999999999</v>
      </c>
      <c r="D13" s="126"/>
      <c r="F13" s="148">
        <v>56165.130000000005</v>
      </c>
      <c r="G13" s="143" t="s">
        <v>10</v>
      </c>
      <c r="H13" s="143"/>
      <c r="I13" s="14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</row>
    <row r="14" spans="1:28" ht="13.5" thickBot="1">
      <c r="A14" s="149" t="s">
        <v>11</v>
      </c>
      <c r="B14" s="136"/>
      <c r="C14" s="150"/>
      <c r="D14" s="151"/>
      <c r="F14" s="152">
        <v>66257.349999999991</v>
      </c>
      <c r="G14" s="143" t="s">
        <v>12</v>
      </c>
      <c r="H14" s="143"/>
      <c r="I14" s="14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</row>
    <row r="15" spans="1:28">
      <c r="A15" s="83" t="s">
        <v>13</v>
      </c>
      <c r="B15" s="153">
        <v>56165.130000000005</v>
      </c>
      <c r="C15" s="150"/>
      <c r="D15" s="151"/>
      <c r="F15" s="154"/>
      <c r="G15" s="143"/>
      <c r="H15" s="143"/>
      <c r="I15" s="14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28">
      <c r="A16" s="83" t="s">
        <v>14</v>
      </c>
      <c r="B16" s="153">
        <v>0</v>
      </c>
      <c r="C16" s="150"/>
      <c r="D16" s="151"/>
      <c r="F16" s="148">
        <v>122422.48</v>
      </c>
      <c r="G16" s="143" t="s">
        <v>15</v>
      </c>
      <c r="H16" s="143"/>
      <c r="I16" s="14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</row>
    <row r="17" spans="1:9">
      <c r="A17" s="83" t="s">
        <v>16</v>
      </c>
      <c r="B17" s="153">
        <v>36884.879999999997</v>
      </c>
      <c r="C17" s="150"/>
      <c r="D17" s="151"/>
      <c r="F17" s="155">
        <v>0.54121881863527022</v>
      </c>
      <c r="G17" s="55" t="s">
        <v>17</v>
      </c>
      <c r="H17" s="55"/>
      <c r="I17" s="156"/>
    </row>
    <row r="18" spans="1:9">
      <c r="A18" s="83" t="s">
        <v>18</v>
      </c>
      <c r="B18" s="153">
        <v>0</v>
      </c>
      <c r="C18" s="150"/>
      <c r="D18" s="151"/>
      <c r="G18" s="157"/>
    </row>
    <row r="19" spans="1:9">
      <c r="A19" s="83" t="s">
        <v>19</v>
      </c>
      <c r="B19" s="153">
        <v>0</v>
      </c>
      <c r="C19" s="150"/>
      <c r="D19" s="151"/>
      <c r="G19" s="157"/>
    </row>
    <row r="20" spans="1:9">
      <c r="A20" s="83" t="s">
        <v>20</v>
      </c>
      <c r="B20" s="153">
        <v>0</v>
      </c>
      <c r="C20" s="150"/>
      <c r="D20" s="151"/>
    </row>
    <row r="21" spans="1:9">
      <c r="A21" s="83" t="s">
        <v>21</v>
      </c>
      <c r="B21" s="153">
        <v>0</v>
      </c>
      <c r="C21" s="150"/>
      <c r="D21" s="151"/>
    </row>
    <row r="22" spans="1:9">
      <c r="A22" s="85" t="s">
        <v>22</v>
      </c>
      <c r="B22" s="153">
        <v>0</v>
      </c>
      <c r="C22" s="150"/>
      <c r="D22" s="151"/>
    </row>
    <row r="23" spans="1:9">
      <c r="A23" s="83" t="s">
        <v>23</v>
      </c>
      <c r="B23" s="153">
        <v>24791.42</v>
      </c>
      <c r="C23" s="150"/>
      <c r="D23" s="151"/>
    </row>
    <row r="24" spans="1:9">
      <c r="A24" s="140" t="s">
        <v>24</v>
      </c>
      <c r="B24" s="158">
        <v>4581.05</v>
      </c>
      <c r="C24" s="150"/>
      <c r="D24" s="159"/>
    </row>
    <row r="25" spans="1:9" ht="12.75" customHeight="1">
      <c r="A25" s="149" t="s">
        <v>25</v>
      </c>
      <c r="B25" s="136"/>
      <c r="C25" s="160">
        <v>122422.48000000001</v>
      </c>
      <c r="D25" s="159"/>
    </row>
    <row r="26" spans="1:9">
      <c r="A26" s="149"/>
      <c r="B26" s="136"/>
      <c r="C26" s="150"/>
      <c r="D26" s="159"/>
    </row>
    <row r="27" spans="1:9" ht="14.25" customHeight="1" thickBot="1">
      <c r="A27" s="149" t="s">
        <v>26</v>
      </c>
      <c r="B27" s="136"/>
      <c r="C27" s="161">
        <v>116700.98999999996</v>
      </c>
    </row>
    <row r="28" spans="1:9" ht="14.25" thickTop="1" thickBot="1">
      <c r="A28" s="162"/>
      <c r="B28" s="163"/>
      <c r="C28" s="164"/>
    </row>
    <row r="29" spans="1:9" ht="13.5" thickTop="1">
      <c r="A29" s="165" t="s">
        <v>27</v>
      </c>
      <c r="B29" s="165"/>
    </row>
    <row r="30" spans="1:9">
      <c r="A30" s="92"/>
      <c r="B30" s="93"/>
      <c r="C30" s="94"/>
    </row>
    <row r="31" spans="1:9">
      <c r="A31" s="165" t="s">
        <v>28</v>
      </c>
      <c r="B31" s="165"/>
    </row>
    <row r="32" spans="1:9" ht="12.75" customHeight="1">
      <c r="A32" s="92" t="s">
        <v>57</v>
      </c>
      <c r="B32" s="95"/>
      <c r="C32" s="96"/>
    </row>
    <row r="34" spans="1:4">
      <c r="D34" s="159"/>
    </row>
    <row r="35" spans="1:4" ht="12.75" hidden="1" customHeight="1">
      <c r="A35" s="113" t="s">
        <v>29</v>
      </c>
      <c r="B35" s="159"/>
      <c r="C35" s="159"/>
      <c r="D35" s="159"/>
    </row>
    <row r="36" spans="1:4" ht="12.75" hidden="1" customHeight="1">
      <c r="B36" s="159"/>
      <c r="C36" s="159"/>
      <c r="D36" s="159"/>
    </row>
    <row r="37" spans="1:4" ht="12.75" hidden="1" customHeight="1">
      <c r="B37" s="159"/>
      <c r="C37" s="159"/>
      <c r="D37" s="159"/>
    </row>
    <row r="38" spans="1:4" ht="12.75" hidden="1" customHeight="1">
      <c r="B38" s="159"/>
      <c r="C38" s="159"/>
      <c r="D38" s="159"/>
    </row>
    <row r="39" spans="1:4" ht="12.75" hidden="1" customHeight="1">
      <c r="B39" s="159"/>
      <c r="C39" s="159"/>
      <c r="D39" s="159"/>
    </row>
    <row r="40" spans="1:4" ht="12.75" hidden="1" customHeight="1">
      <c r="B40" s="159"/>
      <c r="C40" s="159"/>
      <c r="D40" s="159"/>
    </row>
    <row r="41" spans="1:4" ht="12.75" hidden="1" customHeight="1">
      <c r="B41" s="159"/>
      <c r="C41" s="159"/>
      <c r="D41" s="159"/>
    </row>
    <row r="42" spans="1:4" ht="12.75" hidden="1" customHeight="1">
      <c r="B42" s="159"/>
      <c r="C42" s="159"/>
      <c r="D42" s="159"/>
    </row>
    <row r="43" spans="1:4" ht="12.75" hidden="1" customHeight="1">
      <c r="B43" s="159"/>
      <c r="C43" s="159"/>
      <c r="D43" s="159"/>
    </row>
    <row r="44" spans="1:4" ht="12.75" hidden="1" customHeight="1">
      <c r="B44" s="159"/>
      <c r="C44" s="159"/>
      <c r="D44" s="159"/>
    </row>
    <row r="45" spans="1:4" ht="12.75" hidden="1" customHeight="1">
      <c r="B45" s="159"/>
      <c r="C45" s="159"/>
      <c r="D45" s="159"/>
    </row>
    <row r="46" spans="1:4" ht="12.75" hidden="1" customHeight="1">
      <c r="B46" s="159"/>
      <c r="C46" s="159"/>
      <c r="D46" s="159"/>
    </row>
    <row r="47" spans="1:4" ht="12.75" hidden="1" customHeight="1">
      <c r="B47" s="159"/>
      <c r="C47" s="159"/>
      <c r="D47" s="159"/>
    </row>
    <row r="48" spans="1:4" ht="12.75" hidden="1" customHeight="1">
      <c r="B48" s="159"/>
      <c r="C48" s="159"/>
      <c r="D48" s="159"/>
    </row>
    <row r="49" spans="1:4" ht="12.75" hidden="1" customHeight="1">
      <c r="B49" s="159"/>
      <c r="C49" s="159"/>
      <c r="D49" s="159"/>
    </row>
    <row r="50" spans="1:4" ht="12.75" hidden="1" customHeight="1">
      <c r="B50" s="159"/>
      <c r="C50" s="159"/>
      <c r="D50" s="159"/>
    </row>
    <row r="51" spans="1:4" ht="12.75" hidden="1" customHeight="1">
      <c r="B51" s="159"/>
      <c r="C51" s="159"/>
      <c r="D51" s="159"/>
    </row>
    <row r="54" spans="1:4" ht="14.25" customHeight="1">
      <c r="A54" s="134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24" priority="6">
      <formula>$C$12&lt;&gt;0</formula>
    </cfRule>
  </conditionalFormatting>
  <conditionalFormatting sqref="A29">
    <cfRule type="expression" dxfId="123" priority="5">
      <formula>$C$12&lt;&gt;0</formula>
    </cfRule>
  </conditionalFormatting>
  <conditionalFormatting sqref="A32:C32">
    <cfRule type="expression" dxfId="122" priority="4">
      <formula>$B$24&lt;&gt;0</formula>
    </cfRule>
  </conditionalFormatting>
  <conditionalFormatting sqref="A31">
    <cfRule type="expression" dxfId="121" priority="3">
      <formula>$B$24&lt;&gt;0</formula>
    </cfRule>
  </conditionalFormatting>
  <conditionalFormatting sqref="A12">
    <cfRule type="expression" dxfId="120" priority="2">
      <formula>$C$12&lt;&gt;0</formula>
    </cfRule>
  </conditionalFormatting>
  <conditionalFormatting sqref="A24">
    <cfRule type="expression" dxfId="119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CENTRALFL</vt:lpstr>
      <vt:lpstr>BROWARD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2014-12-06T19:27:38Z</cp:lastPrinted>
  <dcterms:created xsi:type="dcterms:W3CDTF">2014-12-06T18:09:17Z</dcterms:created>
  <dcterms:modified xsi:type="dcterms:W3CDTF">2020-02-13T15:21:51Z</dcterms:modified>
</cp:coreProperties>
</file>