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ce.ball\Desktop\Lance Files\"/>
    </mc:Choice>
  </mc:AlternateContent>
  <workbookProtection workbookAlgorithmName="SHA-512" workbookHashValue="1jywDLhKzmtHss1KyOGSvDda5LyrHVx18Qdp2VQjv6cHBa2EzoMDO+j1d5400J2qBem7iPRSGW5iCelkWrizkQ==" workbookSaltValue="9gk9AHpAnFVq54awnkhkNA==" workbookSpinCount="100000" lockStructure="1"/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state="hidden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G78" i="25" l="1"/>
  <c r="J16" i="33" l="1"/>
  <c r="K16" i="33"/>
  <c r="K9" i="33" l="1"/>
  <c r="J9" i="33"/>
  <c r="J34" i="33" l="1"/>
  <c r="K34" i="33"/>
  <c r="K29" i="33" l="1"/>
  <c r="J29" i="33"/>
  <c r="J14" i="33" l="1"/>
  <c r="K14" i="33"/>
  <c r="K35" i="33" l="1"/>
  <c r="J35" i="33"/>
  <c r="J26" i="33" l="1"/>
  <c r="K26" i="33"/>
  <c r="J19" i="33" l="1"/>
  <c r="K19" i="33"/>
  <c r="K25" i="33" l="1"/>
  <c r="J25" i="33"/>
  <c r="J10" i="33" l="1"/>
  <c r="K10" i="33"/>
  <c r="K12" i="33" l="1"/>
  <c r="J12" i="33"/>
  <c r="J15" i="33" l="1"/>
  <c r="K15" i="33"/>
  <c r="J30" i="33" l="1"/>
  <c r="K30" i="33"/>
  <c r="K20" i="33" l="1"/>
  <c r="J20" i="33"/>
  <c r="J32" i="33" l="1"/>
  <c r="K32" i="33"/>
  <c r="K28" i="33" l="1"/>
  <c r="J28" i="33"/>
  <c r="J33" i="33" l="1"/>
  <c r="K33" i="33"/>
  <c r="K8" i="33" l="1"/>
  <c r="J8" i="33"/>
  <c r="J21" i="33" l="1"/>
  <c r="K21" i="33"/>
  <c r="K23" i="33" l="1"/>
  <c r="J23" i="33"/>
  <c r="J31" i="33" l="1"/>
  <c r="K31" i="33"/>
  <c r="J7" i="33" l="1"/>
  <c r="K7" i="33"/>
  <c r="K22" i="33" l="1"/>
  <c r="J22" i="33"/>
  <c r="J24" i="33" l="1"/>
  <c r="K24" i="33"/>
  <c r="K11" i="33" l="1"/>
  <c r="J11" i="33"/>
  <c r="J13" i="33" l="1"/>
  <c r="K13" i="33"/>
  <c r="K17" i="33" l="1"/>
  <c r="J17" i="33"/>
  <c r="H83" i="1"/>
  <c r="J27" i="33" l="1"/>
  <c r="K27" i="33"/>
  <c r="F13" i="33" l="1"/>
  <c r="F22" i="33"/>
  <c r="F11" i="33"/>
  <c r="F31" i="33"/>
  <c r="F7" i="33"/>
  <c r="F28" i="33"/>
  <c r="F18" i="33"/>
  <c r="F29" i="33"/>
  <c r="F8" i="33"/>
  <c r="F20" i="33"/>
  <c r="F32" i="33"/>
  <c r="F21" i="33"/>
  <c r="F9" i="33"/>
  <c r="F16" i="33"/>
  <c r="F33" i="33"/>
  <c r="F19" i="33"/>
  <c r="F35" i="33"/>
  <c r="F15" i="33"/>
  <c r="F26" i="33"/>
  <c r="F24" i="33"/>
  <c r="F10" i="33"/>
  <c r="F27" i="33"/>
  <c r="F12" i="33"/>
  <c r="F34" i="33"/>
  <c r="F14" i="33"/>
  <c r="F23" i="33" l="1"/>
  <c r="G14" i="33" l="1"/>
  <c r="G9" i="33"/>
  <c r="G34" i="33"/>
  <c r="G21" i="33"/>
  <c r="G12" i="33"/>
  <c r="G32" i="33"/>
  <c r="G20" i="33"/>
  <c r="G27" i="33"/>
  <c r="G8" i="33"/>
  <c r="G10" i="33"/>
  <c r="G29" i="33"/>
  <c r="G24" i="33"/>
  <c r="G18" i="33"/>
  <c r="G26" i="33"/>
  <c r="G7" i="33"/>
  <c r="G15" i="33"/>
  <c r="G31" i="33"/>
  <c r="G35" i="33"/>
  <c r="G11" i="33"/>
  <c r="G19" i="33"/>
  <c r="G22" i="33"/>
  <c r="G16" i="33"/>
  <c r="G23" i="33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M29" i="36"/>
  <c r="AK27" i="36"/>
  <c r="AM25" i="36"/>
  <c r="AK20" i="36"/>
  <c r="AM20" i="36"/>
  <c r="AK25" i="36"/>
  <c r="AL20" i="36"/>
  <c r="AN31" i="36" l="1"/>
  <c r="AQ31" i="36" s="1"/>
  <c r="AN58" i="36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31" i="36" l="1"/>
  <c r="AO58" i="36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G30" i="33" l="1"/>
  <c r="F30" i="33" l="1"/>
  <c r="G33" i="33" l="1"/>
  <c r="C35" i="33" l="1"/>
  <c r="C26" i="33" l="1"/>
  <c r="C23" i="33" l="1"/>
  <c r="K75" i="1" l="1"/>
  <c r="K74" i="1"/>
  <c r="K70" i="1"/>
  <c r="K66" i="1"/>
  <c r="K65" i="1"/>
  <c r="K64" i="1"/>
  <c r="K42" i="1"/>
  <c r="K25" i="1"/>
  <c r="K8" i="1"/>
  <c r="C17" i="33" l="1"/>
  <c r="C9" i="33" l="1"/>
  <c r="C31" i="33" l="1"/>
  <c r="C13" i="33" l="1"/>
  <c r="G25" i="33" l="1"/>
  <c r="C19" i="33"/>
  <c r="C7" i="33"/>
  <c r="C28" i="33"/>
  <c r="F25" i="33" l="1"/>
  <c r="C14" i="33" l="1"/>
  <c r="C27" i="33" l="1"/>
  <c r="C33" i="33" l="1"/>
  <c r="C22" i="33" l="1"/>
  <c r="G28" i="33" l="1"/>
  <c r="C21" i="33" l="1"/>
  <c r="C10" i="33"/>
  <c r="C15" i="33" l="1"/>
  <c r="C24" i="33" l="1"/>
  <c r="C25" i="33" l="1"/>
  <c r="C34" i="33" l="1"/>
  <c r="C12" i="33" l="1"/>
  <c r="C11" i="33"/>
  <c r="C29" i="33" l="1"/>
  <c r="G13" i="33" l="1"/>
  <c r="C32" i="33"/>
  <c r="C20" i="33" l="1"/>
  <c r="C8" i="33" l="1"/>
  <c r="K73" i="1"/>
  <c r="K72" i="1"/>
  <c r="K71" i="1"/>
  <c r="K69" i="1"/>
  <c r="K6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44" i="1" l="1"/>
  <c r="J18" i="33" l="1"/>
  <c r="K18" i="33"/>
  <c r="G17" i="33"/>
  <c r="C30" i="33"/>
  <c r="K76" i="1"/>
  <c r="F17" i="33" l="1"/>
  <c r="C16" i="33"/>
  <c r="C18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<sst xmlns="http://schemas.openxmlformats.org/spreadsheetml/2006/main" count="8886" uniqueCount="358">
  <si>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</si>
  <si>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</si>
  <si>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</si>
  <si>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</si>
  <si>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</si>
  <si>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</si>
  <si>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</si>
  <si>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</si>
  <si>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</si>
  <si>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</si>
  <si>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</si>
  <si>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</si>
  <si>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</si>
  <si>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</si>
  <si>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</si>
  <si>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</si>
  <si>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</si>
  <si>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</si>
  <si>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</si>
  <si>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</si>
  <si>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</si>
  <si>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</si>
  <si>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</si>
  <si>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</si>
  <si>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</si>
  <si>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</si>
  <si>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</si>
  <si>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</si>
  <si>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</si>
  <si>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</si>
  <si>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</si>
  <si>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</si>
  <si>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</si>
  <si>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</si>
  <si>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</si>
  <si>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</si>
  <si>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</si>
  <si>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</si>
  <si>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</si>
  <si>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</si>
  <si>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</si>
  <si>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</si>
  <si>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</si>
  <si>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</si>
  <si>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</si>
  <si>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</si>
  <si>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</si>
  <si>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</si>
  <si>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</si>
  <si>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</si>
  <si>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</si>
  <si>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</si>
  <si>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</si>
  <si>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</si>
  <si>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</si>
  <si>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</si>
  <si>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</si>
  <si>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</si>
  <si>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</si>
  <si>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</si>
  <si>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</si>
  <si>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</si>
  <si>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</si>
  <si>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</si>
  <si>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</si>
  <si>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</si>
  <si>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</si>
  <si>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</si>
  <si>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</si>
  <si>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</si>
  <si>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</si>
  <si>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</si>
  <si>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</si>
  <si>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</si>
  <si>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</si>
  <si>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</si>
  <si>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</si>
  <si>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</si>
  <si>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</si>
  <si>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</si>
  <si>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</si>
  <si>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</si>
  <si>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</si>
  <si>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</si>
  <si>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</si>
  <si>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</si>
  <si>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</si>
  <si>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</si>
  <si>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</si>
  <si>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</si>
  <si>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</si>
  <si>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</si>
  <si>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</si>
  <si>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</si>
  <si>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</si>
  <si>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</si>
  <si>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</si>
  <si>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</si>
  <si>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</si>
  <si>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</si>
  <si>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</si>
  <si>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</si>
  <si>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</si>
  <si>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</si>
  <si>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</si>
  <si>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</si>
  <si>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</si>
  <si>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</si>
  <si>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</si>
  <si>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</si>
  <si>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</si>
  <si>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</si>
  <si>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</si>
  <si>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</si>
  <si>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</si>
  <si>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</si>
  <si>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</si>
  <si>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</si>
  <si>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</si>
  <si>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</si>
  <si>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</si>
  <si>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</si>
  <si>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</si>
  <si>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</si>
  <si>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</si>
  <si>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</si>
  <si>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</si>
  <si>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</si>
  <si>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</si>
  <si>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</si>
  <si>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</si>
  <si>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</si>
  <si>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</si>
  <si>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</si>
  <si>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</si>
  <si>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</si>
  <si>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</si>
  <si>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</si>
  <si>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</si>
  <si>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</si>
  <si>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</si>
  <si>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</si>
  <si>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</si>
  <si>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</si>
  <si>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</si>
  <si>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</si>
  <si>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</si>
  <si>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</si>
  <si>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</si>
  <si>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</si>
  <si>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</si>
  <si>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</si>
  <si>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</si>
  <si>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</si>
  <si>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</si>
  <si>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</si>
  <si>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</si>
  <si>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</si>
  <si>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</si>
  <si>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</si>
  <si>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</si>
  <si>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</si>
  <si>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</si>
  <si>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</si>
  <si>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</si>
  <si>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</si>
  <si>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</si>
  <si>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</si>
  <si>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</si>
  <si>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</si>
  <si>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</si>
  <si>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</si>
  <si>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</si>
  <si>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</si>
  <si>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</si>
  <si>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</si>
  <si>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</si>
  <si>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</si>
  <si>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</si>
  <si>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</si>
  <si>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</si>
  <si>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</si>
  <si>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</si>
  <si>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</si>
  <si>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</si>
  <si>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</si>
  <si>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</si>
  <si>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</si>
  <si>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</si>
  <si>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</si>
  <si>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</si>
  <si>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</si>
  <si>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</si>
  <si>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</si>
  <si>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</si>
  <si>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</si>
  <si>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</si>
  <si>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</si>
  <si>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</si>
  <si>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</si>
  <si>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</si>
  <si>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</si>
  <si>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</si>
  <si>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</si>
  <si>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</si>
  <si>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</si>
  <si>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</si>
  <si>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</si>
  <si>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</si>
  <si>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</si>
  <si>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Student labs and assistance</t>
  </si>
  <si>
    <t>Mailroom, postage</t>
  </si>
  <si>
    <t>Split between centralized and instructional support</t>
  </si>
  <si>
    <t>should be 14XXXXX - academic support</t>
  </si>
  <si>
    <t>Excluded Banking Fees</t>
  </si>
  <si>
    <t>Excluded Property Insurance</t>
  </si>
  <si>
    <t>Senior Director, Foundation Administration and Development</t>
  </si>
  <si>
    <t>Campus Provost</t>
  </si>
  <si>
    <t>Less Athletics insurance costs</t>
  </si>
  <si>
    <t>Printed materials related to development of alumni</t>
  </si>
  <si>
    <t>Inst. Advancement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</si>
  <si>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</si>
  <si>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</si>
  <si>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</si>
  <si>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</si>
  <si>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</si>
  <si>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</si>
  <si>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Not funded by general revenue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</si>
  <si>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</si>
  <si>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</si>
  <si>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</si>
  <si>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</si>
  <si>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</si>
  <si>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IT functions are considered mainly student oriented with only 5% relevant to administration.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</si>
  <si>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</si>
  <si>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</si>
  <si>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</si>
  <si>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</si>
  <si>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</si>
  <si>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</si>
  <si>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all Grants Office expenses</t>
  </si>
  <si>
    <t>These are reported as Technology expenditures on the TEA report</t>
  </si>
  <si>
    <t>Support for faculty, student services functions, finance functions related to cashiering and billing, comparable to exclusion of other colleges</t>
  </si>
  <si>
    <t>Marketing/advertising, recruiting potential students</t>
  </si>
  <si>
    <t>Support for Faculty pursuing grant funding</t>
  </si>
  <si>
    <t>Removed Cashiers and all Operating costs. Kept Bursar Salary and Benefits</t>
  </si>
  <si>
    <t>Manager, Grants Administration and Development</t>
  </si>
  <si>
    <t>Bursar and Accounts Receivable clerk</t>
  </si>
  <si>
    <t>College wide Memberships/ Program memberships charged to individual departments and program accounts</t>
  </si>
  <si>
    <t>Student Accounting</t>
  </si>
  <si>
    <t>Excluded Workers Comp and General Liability Insurance.</t>
  </si>
  <si>
    <t>Central services at school level, mailroom at each campus</t>
  </si>
  <si>
    <t>Central services at school level, continuing education division</t>
  </si>
  <si>
    <t>Most is instructional.  Assign 20% to Administrative.</t>
  </si>
  <si>
    <t>Excludes Exp related to College grant &amp; auxiliary services accounting</t>
  </si>
  <si>
    <t>Excludes Exp associated with Student Cashiering &amp; Student Accounts</t>
  </si>
  <si>
    <t>Excludes 70% exp assoc with support for Stu Services, labs &amp; instructional support</t>
  </si>
  <si>
    <t>Excludes 70% exp assoc with support for Instruction &amp; instructional support</t>
  </si>
  <si>
    <t>Campus Provosts tab1.2(18)</t>
  </si>
  <si>
    <t>Bank fees and Bad Debt Expense</t>
  </si>
  <si>
    <t>yes</t>
  </si>
  <si>
    <t>no</t>
  </si>
  <si>
    <t>Excludes cashiers &amp; merchant service fees</t>
  </si>
  <si>
    <t>Some duties would be at school level for DSB's</t>
  </si>
  <si>
    <t>One campus - would be at school level for DSB's</t>
  </si>
  <si>
    <t>Copy paper/copier rental, etc. campus-wide</t>
  </si>
  <si>
    <t>Mostly used for student activities including athletics &amp; exclude capital outlay</t>
  </si>
  <si>
    <t>Bad debt expense &amp; unemployment compensation</t>
  </si>
  <si>
    <t>Athletic insurance &amp; property casualty insurance</t>
  </si>
  <si>
    <t>Costs represent private financial aid collections and distributions</t>
  </si>
  <si>
    <t>Most work is program specific PR not general admin.</t>
  </si>
  <si>
    <t>Director, Governmental Relations</t>
  </si>
  <si>
    <t>Excluded Bursar, Collection Services, Bad Debt Expenses, Bank Fees</t>
  </si>
  <si>
    <t>Excluded 25% for drawing of federal funds and reconciliation of financial aid.</t>
  </si>
  <si>
    <t>Student check processing.</t>
  </si>
  <si>
    <t>Relief cashier.</t>
  </si>
  <si>
    <t>SACSCOC QEP</t>
  </si>
  <si>
    <t>VP Finance &amp; Auxliary, AVP Admin, Exec Admin Assistant</t>
  </si>
  <si>
    <t>Excluded: networking staff and operations for entire college</t>
  </si>
  <si>
    <t>Excluded: telephone operations for the entire college</t>
  </si>
  <si>
    <t>partial</t>
  </si>
  <si>
    <t>Excluded: college wide graduation</t>
  </si>
  <si>
    <t>Assign 50% to Administrative</t>
  </si>
  <si>
    <t xml:space="preserve">Excluded advertising and related production and design expenses. </t>
  </si>
  <si>
    <t>instructional support services/school administration support services</t>
  </si>
  <si>
    <t>related to collection of tuition &amp; fees</t>
  </si>
  <si>
    <t>support for faculty/student services pursuing grant funding</t>
  </si>
  <si>
    <t>support for faculty/student services pursuing grant funding plus student activity fee monitoring</t>
  </si>
  <si>
    <t>includes bad debt, campus copier rentals</t>
  </si>
  <si>
    <t>not funded by GR; transfer in from auxiliary funds</t>
  </si>
  <si>
    <t>student insurance</t>
  </si>
  <si>
    <t>2018-2019</t>
  </si>
  <si>
    <t>FY 2018-19</t>
  </si>
  <si>
    <t>Student Based Reporting</t>
  </si>
  <si>
    <t>College Wide</t>
  </si>
  <si>
    <t>Sick and Vacation Payout for Instructional &amp; Non-Admin Employees</t>
  </si>
  <si>
    <t>Service contracts</t>
  </si>
  <si>
    <t>College costs, bank fees, maint. Service contracts, accreditation fees</t>
  </si>
  <si>
    <t>Student benefits</t>
  </si>
  <si>
    <t>Liability Worker's Comp. Insurance, Unemployment insurance</t>
  </si>
  <si>
    <t>College Activity Funds; Marketing &amp; PR Expenses, Student benefits</t>
  </si>
  <si>
    <t>CF Foundation reimbursable expenses, CF Alumni expenses</t>
  </si>
  <si>
    <t>Excludes Capital Outlay and split between instructional support</t>
  </si>
  <si>
    <t>Exclude Bad Debt Expense and Credit Card Costs: Exclude AR staff</t>
  </si>
  <si>
    <t>Institutional Research &amp; Assessment</t>
  </si>
  <si>
    <t>Excluded Acreditation Expenses, Marketing Personnel, External Affairs</t>
  </si>
  <si>
    <t>Excludes bank service fees and merchant fees</t>
  </si>
  <si>
    <t>VP of Academic Affairs</t>
  </si>
  <si>
    <t>General Admin for each campus</t>
  </si>
  <si>
    <t>Analytical studies</t>
  </si>
  <si>
    <t>SACs expenditures</t>
  </si>
  <si>
    <t>Cashier,Bursar,Armor Car svcs, shredding</t>
  </si>
  <si>
    <t>Expenses related to grant proposals</t>
  </si>
  <si>
    <t>IT Dept-personnel, Tech contracts, repair/maint, data software</t>
  </si>
  <si>
    <t>Postage and shipping for all 3 campuses</t>
  </si>
  <si>
    <t>Phone service</t>
  </si>
  <si>
    <t>Printing-internal and external vendors- all depts and campuses</t>
  </si>
  <si>
    <t>Maintenance on college vehicles</t>
  </si>
  <si>
    <t xml:space="preserve"> property ins, bank fee, bad debt</t>
  </si>
  <si>
    <t>Expenses for community events</t>
  </si>
  <si>
    <t>Worker's comp</t>
  </si>
  <si>
    <t>Expenses for graduation</t>
  </si>
  <si>
    <t>Web design, advertising, mascot promo, branding, community functions</t>
  </si>
  <si>
    <t>Foundation</t>
  </si>
  <si>
    <t>contracted services</t>
  </si>
  <si>
    <t>Excluded: Merchant Fees, Higher One, Nelnet ($179,343)</t>
  </si>
  <si>
    <t>Payroll Manager and Assistant</t>
  </si>
  <si>
    <t>AR staff, student fee write-offs ($243,066)</t>
  </si>
  <si>
    <t>VP Tech &amp; Dist Education and MIS Exec Admin Asst</t>
  </si>
  <si>
    <t>Purchasing Manager and Sr. Office Assistant</t>
  </si>
  <si>
    <t>5% of cost included</t>
  </si>
  <si>
    <t>Excluded: Bank Mobile student card charges</t>
  </si>
  <si>
    <t>Excluded: Entire Cashiering operation</t>
  </si>
  <si>
    <t>Excluded: admin staff, programming staff and consortium fees</t>
  </si>
  <si>
    <t>Excluded: computer operations for entire college</t>
  </si>
  <si>
    <t>Excluded: copier costs for allocations</t>
  </si>
  <si>
    <t>Exlucded: Small car fleet, 2 buses, mowers, golf carts</t>
  </si>
  <si>
    <t>Excluded: bad debt expense, SBA bond admin, umemployment comp</t>
  </si>
  <si>
    <t>Excluded: Organizational Memberships</t>
  </si>
  <si>
    <t>Exlucded: not related to building or fixtures</t>
  </si>
  <si>
    <t>Excluded: college wide staff development expenses</t>
  </si>
  <si>
    <t>Excluded: college wide alumni office</t>
  </si>
  <si>
    <t>Excluded: college wide advertising, foundation &amp; student records</t>
  </si>
  <si>
    <t>Excluded: foundation expenses</t>
  </si>
  <si>
    <t>Equity Officer</t>
  </si>
  <si>
    <t>Prior year adjustments.</t>
  </si>
  <si>
    <t>Excluded Bank and Merchant fees: $269,989 and Bad Debt:$572,903</t>
  </si>
  <si>
    <t xml:space="preserve">Excluded Reemployment (formerly known as Unemployment) Compensation. </t>
  </si>
  <si>
    <t>campus presidents excluded as equivalent to school principals</t>
  </si>
  <si>
    <t>excluded merchant fees &amp; refund management program fees</t>
  </si>
  <si>
    <t>Central services at school level</t>
  </si>
  <si>
    <t>2017-18 ADMINISTRATIVE COST % OVER COST ANALYSIS TOTAL EXPENDITURES EXCLUDING TRANSFERS</t>
  </si>
  <si>
    <t>2018-19 FTE-3</t>
  </si>
  <si>
    <t>Exclude due to cashier responsibilities that are college specific</t>
  </si>
  <si>
    <t>Exclude due to responsibilities being college specific</t>
  </si>
  <si>
    <t>Exclude Cashiers, Bursar, Bank Fees, Bad Debt, and Fee Waivers that are not comparable to K-12</t>
  </si>
  <si>
    <t>Includes $3,579,994.46 transfer to Self-Insurance Health account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</si>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</sst>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64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44" fontId="11" fillId="0" borderId="2" xfId="6" applyNumberFormat="1" applyFont="1" applyFill="1" applyBorder="1" applyAlignment="1" applyProtection="1">
      <alignment horizontal="center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1"/>
    </xf>
    <xf numFmtId="0" fontId="11" fillId="0" borderId="0" xfId="5" applyFont="1" applyBorder="1" applyAlignment="1">
      <alignment horizontal="left" indent="4"/>
    </xf>
    <xf numFmtId="0" fontId="11" fillId="0" borderId="0" xfId="5" applyFont="1" applyBorder="1" applyAlignment="1">
      <alignment horizontal="left" indent="8"/>
    </xf>
    <xf numFmtId="0" fontId="11" fillId="0" borderId="0" xfId="5" applyFont="1" applyBorder="1" applyAlignment="1">
      <alignment horizontal="left" indent="16"/>
    </xf>
    <xf numFmtId="0" fontId="0" fillId="0" borderId="0" xfId="0" applyAlignment="1">
      <alignment horizontal="left" indent="16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8"/>
    </xf>
    <xf numFmtId="0" fontId="11" fillId="0" borderId="0" xfId="5" applyFont="1" applyBorder="1" applyAlignment="1">
      <alignment horizontal="left" indent="32"/>
    </xf>
    <xf numFmtId="0" fontId="11" fillId="0" borderId="0" xfId="5" applyFont="1" applyBorder="1" applyAlignment="1">
      <alignment horizontal="left" indent="34"/>
    </xf>
    <xf numFmtId="0" fontId="0" fillId="0" borderId="0" xfId="0" applyAlignment="1">
      <alignment horizontal="left" indent="35"/>
    </xf>
    <xf numFmtId="0" fontId="11" fillId="0" borderId="0" xfId="5" applyFont="1" applyBorder="1" applyAlignment="1">
      <alignment horizontal="left" indent="36"/>
    </xf>
    <xf numFmtId="0" fontId="11" fillId="0" borderId="0" xfId="5" applyFont="1" applyBorder="1" applyAlignment="1">
      <alignment horizontal="left" indent="42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22"/>
    </xf>
    <xf numFmtId="0" fontId="3" fillId="0" borderId="0" xfId="0" applyFont="1" applyFill="1" applyAlignment="1" applyProtection="1">
      <alignment horizontal="left" indent="24"/>
    </xf>
    <xf numFmtId="0" fontId="3" fillId="0" borderId="0" xfId="0" applyFont="1" applyFill="1" applyAlignment="1" applyProtection="1">
      <alignment horizontal="left" indent="25"/>
    </xf>
    <xf numFmtId="0" fontId="3" fillId="0" borderId="0" xfId="0" applyFont="1" applyFill="1" applyAlignment="1" applyProtection="1">
      <alignment horizontal="left" indent="26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43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2018-19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Florida State College at Jacksonville</c:v>
                </c:pt>
                <c:pt idx="1">
                  <c:v>Indian River State College</c:v>
                </c:pt>
                <c:pt idx="2">
                  <c:v>Tallahassee Community College</c:v>
                </c:pt>
                <c:pt idx="3">
                  <c:v>Pasco-Hernando State College</c:v>
                </c:pt>
                <c:pt idx="4">
                  <c:v>Chipola College</c:v>
                </c:pt>
                <c:pt idx="5">
                  <c:v>Palm Beach State College</c:v>
                </c:pt>
                <c:pt idx="6">
                  <c:v>College of Central Florida</c:v>
                </c:pt>
                <c:pt idx="7">
                  <c:v>Santa Fe College</c:v>
                </c:pt>
                <c:pt idx="8">
                  <c:v>North Florida Community College</c:v>
                </c:pt>
                <c:pt idx="9">
                  <c:v>Valencia College</c:v>
                </c:pt>
                <c:pt idx="10">
                  <c:v>Broward College</c:v>
                </c:pt>
                <c:pt idx="11">
                  <c:v>FCS</c:v>
                </c:pt>
                <c:pt idx="12">
                  <c:v>Polk State College</c:v>
                </c:pt>
                <c:pt idx="13">
                  <c:v>Miami Dade College</c:v>
                </c:pt>
                <c:pt idx="14">
                  <c:v>Hillsborough Community College</c:v>
                </c:pt>
                <c:pt idx="15">
                  <c:v>Florida SouthWestern State College</c:v>
                </c:pt>
                <c:pt idx="16">
                  <c:v>Gulf Coast State College</c:v>
                </c:pt>
                <c:pt idx="17">
                  <c:v>Daytona State College</c:v>
                </c:pt>
                <c:pt idx="18">
                  <c:v>Pensacola State College</c:v>
                </c:pt>
                <c:pt idx="19">
                  <c:v>St. Johns River State College</c:v>
                </c:pt>
                <c:pt idx="20">
                  <c:v>Eastern Florida State College</c:v>
                </c:pt>
                <c:pt idx="21">
                  <c:v>Lake-Sumter State College</c:v>
                </c:pt>
                <c:pt idx="22">
                  <c:v>Seminole State College of Florida</c:v>
                </c:pt>
                <c:pt idx="23">
                  <c:v>Northwest Florida State College</c:v>
                </c:pt>
                <c:pt idx="24">
                  <c:v>Florida Keys Community College</c:v>
                </c:pt>
                <c:pt idx="25">
                  <c:v>State College of Florida, Manatee-Sarasota</c:v>
                </c:pt>
                <c:pt idx="26">
                  <c:v>Florida Gateway College</c:v>
                </c:pt>
                <c:pt idx="27">
                  <c:v>South Florida State College</c:v>
                </c:pt>
                <c:pt idx="28">
                  <c:v>St. Petersburg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4.4506279983323925E-2</c:v>
                </c:pt>
                <c:pt idx="1">
                  <c:v>4.6575210844637956E-2</c:v>
                </c:pt>
                <c:pt idx="2">
                  <c:v>5.3661008575098305E-2</c:v>
                </c:pt>
                <c:pt idx="3">
                  <c:v>5.4680908552837616E-2</c:v>
                </c:pt>
                <c:pt idx="4">
                  <c:v>5.822627693885396E-2</c:v>
                </c:pt>
                <c:pt idx="5">
                  <c:v>5.8503708615376571E-2</c:v>
                </c:pt>
                <c:pt idx="6">
                  <c:v>6.0177942256491174E-2</c:v>
                </c:pt>
                <c:pt idx="7">
                  <c:v>6.1132771400913596E-2</c:v>
                </c:pt>
                <c:pt idx="8">
                  <c:v>6.3824209191523235E-2</c:v>
                </c:pt>
                <c:pt idx="9">
                  <c:v>7.5229453698101093E-2</c:v>
                </c:pt>
                <c:pt idx="10">
                  <c:v>7.9907287529062426E-2</c:v>
                </c:pt>
                <c:pt idx="11">
                  <c:v>8.0261128041040283E-2</c:v>
                </c:pt>
                <c:pt idx="12">
                  <c:v>8.0267149759406908E-2</c:v>
                </c:pt>
                <c:pt idx="13">
                  <c:v>8.1019750358254192E-2</c:v>
                </c:pt>
                <c:pt idx="14">
                  <c:v>8.5766584559180917E-2</c:v>
                </c:pt>
                <c:pt idx="15">
                  <c:v>8.9051027408924815E-2</c:v>
                </c:pt>
                <c:pt idx="16">
                  <c:v>9.0135782651354426E-2</c:v>
                </c:pt>
                <c:pt idx="17">
                  <c:v>9.2117093381321472E-2</c:v>
                </c:pt>
                <c:pt idx="18">
                  <c:v>9.4461356592557458E-2</c:v>
                </c:pt>
                <c:pt idx="19">
                  <c:v>9.9101709592489443E-2</c:v>
                </c:pt>
                <c:pt idx="20">
                  <c:v>9.944339510899812E-2</c:v>
                </c:pt>
                <c:pt idx="21">
                  <c:v>9.9932915184730201E-2</c:v>
                </c:pt>
                <c:pt idx="22">
                  <c:v>0.10058148851517237</c:v>
                </c:pt>
                <c:pt idx="23">
                  <c:v>0.10311630651443425</c:v>
                </c:pt>
                <c:pt idx="24">
                  <c:v>0.10628488010761915</c:v>
                </c:pt>
                <c:pt idx="25">
                  <c:v>0.10630709738865524</c:v>
                </c:pt>
                <c:pt idx="26">
                  <c:v>0.10660585799731663</c:v>
                </c:pt>
                <c:pt idx="27">
                  <c:v>0.10670874586536527</c:v>
                </c:pt>
                <c:pt idx="28">
                  <c:v>0.12639766846573369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-6.5114750914781958E-3</c:v>
                </c:pt>
                <c:pt idx="1">
                  <c:v>6.4479295117620475E-3</c:v>
                </c:pt>
                <c:pt idx="2">
                  <c:v>-4.3864753046922375E-3</c:v>
                </c:pt>
                <c:pt idx="3">
                  <c:v>-4.6082367248067094E-3</c:v>
                </c:pt>
                <c:pt idx="4">
                  <c:v>-4.6188160112475854E-2</c:v>
                </c:pt>
                <c:pt idx="5">
                  <c:v>1.8913153151854184E-2</c:v>
                </c:pt>
                <c:pt idx="6">
                  <c:v>-1.6000263836580958E-3</c:v>
                </c:pt>
                <c:pt idx="7">
                  <c:v>-2.7552093059134558E-3</c:v>
                </c:pt>
                <c:pt idx="8">
                  <c:v>3.1384441952796924E-3</c:v>
                </c:pt>
                <c:pt idx="9">
                  <c:v>-5.7733990250476014E-3</c:v>
                </c:pt>
                <c:pt idx="10">
                  <c:v>-1.9481344137153439E-3</c:v>
                </c:pt>
                <c:pt idx="11">
                  <c:v>-1.8579898801794892E-3</c:v>
                </c:pt>
                <c:pt idx="12">
                  <c:v>9.6582068358828932E-4</c:v>
                </c:pt>
                <c:pt idx="13">
                  <c:v>-1.9371550269225893E-2</c:v>
                </c:pt>
                <c:pt idx="14">
                  <c:v>-3.7347738018324722E-3</c:v>
                </c:pt>
                <c:pt idx="15">
                  <c:v>5.7627804948178485E-3</c:v>
                </c:pt>
                <c:pt idx="16">
                  <c:v>4.8873048084404624E-3</c:v>
                </c:pt>
                <c:pt idx="17">
                  <c:v>-1.3048705704106767E-3</c:v>
                </c:pt>
                <c:pt idx="18">
                  <c:v>-5.7577558983813171E-3</c:v>
                </c:pt>
                <c:pt idx="19">
                  <c:v>-3.4802229365334961E-2</c:v>
                </c:pt>
                <c:pt idx="20">
                  <c:v>6.21845700040069E-3</c:v>
                </c:pt>
                <c:pt idx="21">
                  <c:v>-1.6532590874141218E-3</c:v>
                </c:pt>
                <c:pt idx="22">
                  <c:v>8.8578447016042089E-3</c:v>
                </c:pt>
                <c:pt idx="23">
                  <c:v>5.9066765137391064E-3</c:v>
                </c:pt>
                <c:pt idx="24">
                  <c:v>-3.0974131316839904E-3</c:v>
                </c:pt>
                <c:pt idx="25">
                  <c:v>-2.3235253596058658E-3</c:v>
                </c:pt>
                <c:pt idx="26">
                  <c:v>1.1750146744599621E-2</c:v>
                </c:pt>
                <c:pt idx="27">
                  <c:v>-5.1079739422441733E-3</c:v>
                </c:pt>
                <c:pt idx="28">
                  <c:v>2.0420765287289908E-2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2018-19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Indian River State College</c:v>
                </c:pt>
                <c:pt idx="1">
                  <c:v>Pasco-Hernando State College</c:v>
                </c:pt>
                <c:pt idx="2">
                  <c:v>Tallahassee Community College</c:v>
                </c:pt>
                <c:pt idx="3">
                  <c:v>Palm Beach State College</c:v>
                </c:pt>
                <c:pt idx="4">
                  <c:v>Florida State College at Jacksonville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Valencia College</c:v>
                </c:pt>
                <c:pt idx="8">
                  <c:v>Hillsborough Community College</c:v>
                </c:pt>
                <c:pt idx="9">
                  <c:v>Broward College</c:v>
                </c:pt>
                <c:pt idx="10">
                  <c:v>FCS</c:v>
                </c:pt>
                <c:pt idx="11">
                  <c:v>Miami Dade College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Seminole State College of Florida</c:v>
                </c:pt>
                <c:pt idx="15">
                  <c:v>Daytona State College</c:v>
                </c:pt>
                <c:pt idx="16">
                  <c:v>Eastern Florida State College</c:v>
                </c:pt>
                <c:pt idx="17">
                  <c:v>North Florida Community College</c:v>
                </c:pt>
                <c:pt idx="18">
                  <c:v>St. Johns River State College</c:v>
                </c:pt>
                <c:pt idx="19">
                  <c:v>State College of Florida, Manatee-Sarasota</c:v>
                </c:pt>
                <c:pt idx="20">
                  <c:v>Pensacola State College</c:v>
                </c:pt>
                <c:pt idx="21">
                  <c:v>Lake-Sumter State College</c:v>
                </c:pt>
                <c:pt idx="22">
                  <c:v>Northwest Florida State College</c:v>
                </c:pt>
                <c:pt idx="23">
                  <c:v>Florida Gateway College</c:v>
                </c:pt>
                <c:pt idx="24">
                  <c:v>Gulf Coast State College</c:v>
                </c:pt>
                <c:pt idx="25">
                  <c:v>St. Petersburg College</c:v>
                </c:pt>
                <c:pt idx="26">
                  <c:v>Chipola College</c:v>
                </c:pt>
                <c:pt idx="27">
                  <c:v>South Florida State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4.6575210844637956E-2</c:v>
                </c:pt>
                <c:pt idx="1">
                  <c:v>5.4680908552837616E-2</c:v>
                </c:pt>
                <c:pt idx="2">
                  <c:v>5.3661008575098305E-2</c:v>
                </c:pt>
                <c:pt idx="3">
                  <c:v>5.8503708615376571E-2</c:v>
                </c:pt>
                <c:pt idx="4">
                  <c:v>4.4506279983323925E-2</c:v>
                </c:pt>
                <c:pt idx="5">
                  <c:v>6.1132771400913596E-2</c:v>
                </c:pt>
                <c:pt idx="6">
                  <c:v>6.0177942256491174E-2</c:v>
                </c:pt>
                <c:pt idx="7">
                  <c:v>7.5229453698101093E-2</c:v>
                </c:pt>
                <c:pt idx="8">
                  <c:v>8.5766584559180917E-2</c:v>
                </c:pt>
                <c:pt idx="9">
                  <c:v>7.9907287529062426E-2</c:v>
                </c:pt>
                <c:pt idx="10">
                  <c:v>8.0261128041040283E-2</c:v>
                </c:pt>
                <c:pt idx="11">
                  <c:v>8.1019750358254192E-2</c:v>
                </c:pt>
                <c:pt idx="12">
                  <c:v>8.9051027408924815E-2</c:v>
                </c:pt>
                <c:pt idx="13">
                  <c:v>8.0267149759406908E-2</c:v>
                </c:pt>
                <c:pt idx="14">
                  <c:v>0.10058148851517237</c:v>
                </c:pt>
                <c:pt idx="15">
                  <c:v>9.2117093381321472E-2</c:v>
                </c:pt>
                <c:pt idx="16">
                  <c:v>9.944339510899812E-2</c:v>
                </c:pt>
                <c:pt idx="17">
                  <c:v>6.3824209191523235E-2</c:v>
                </c:pt>
                <c:pt idx="18">
                  <c:v>9.9101709592489443E-2</c:v>
                </c:pt>
                <c:pt idx="19">
                  <c:v>0.10630709738865524</c:v>
                </c:pt>
                <c:pt idx="20">
                  <c:v>9.4461356592557458E-2</c:v>
                </c:pt>
                <c:pt idx="21">
                  <c:v>9.9932915184730201E-2</c:v>
                </c:pt>
                <c:pt idx="22">
                  <c:v>0.10311630651443425</c:v>
                </c:pt>
                <c:pt idx="23">
                  <c:v>0.10660585799731663</c:v>
                </c:pt>
                <c:pt idx="24">
                  <c:v>9.0135782651354426E-2</c:v>
                </c:pt>
                <c:pt idx="25">
                  <c:v>0.12639766846573369</c:v>
                </c:pt>
                <c:pt idx="26">
                  <c:v>5.822627693885396E-2</c:v>
                </c:pt>
                <c:pt idx="27">
                  <c:v>0.10670874586536527</c:v>
                </c:pt>
                <c:pt idx="28">
                  <c:v>0.10628488010761915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Indian River State College</c:v>
                </c:pt>
                <c:pt idx="1">
                  <c:v>Pasco-Hernando State College</c:v>
                </c:pt>
                <c:pt idx="2">
                  <c:v>Tallahassee Community College</c:v>
                </c:pt>
                <c:pt idx="3">
                  <c:v>Palm Beach State College</c:v>
                </c:pt>
                <c:pt idx="4">
                  <c:v>Florida State College at Jacksonville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Valencia College</c:v>
                </c:pt>
                <c:pt idx="8">
                  <c:v>Hillsborough Community College</c:v>
                </c:pt>
                <c:pt idx="9">
                  <c:v>Broward College</c:v>
                </c:pt>
                <c:pt idx="10">
                  <c:v>FCS</c:v>
                </c:pt>
                <c:pt idx="11">
                  <c:v>Miami Dade College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Seminole State College of Florida</c:v>
                </c:pt>
                <c:pt idx="15">
                  <c:v>Daytona State College</c:v>
                </c:pt>
                <c:pt idx="16">
                  <c:v>Eastern Florida State College</c:v>
                </c:pt>
                <c:pt idx="17">
                  <c:v>North Florida Community College</c:v>
                </c:pt>
                <c:pt idx="18">
                  <c:v>St. Johns River State College</c:v>
                </c:pt>
                <c:pt idx="19">
                  <c:v>State College of Florida, Manatee-Sarasota</c:v>
                </c:pt>
                <c:pt idx="20">
                  <c:v>Pensacola State College</c:v>
                </c:pt>
                <c:pt idx="21">
                  <c:v>Lake-Sumter State College</c:v>
                </c:pt>
                <c:pt idx="22">
                  <c:v>Northwest Florida State College</c:v>
                </c:pt>
                <c:pt idx="23">
                  <c:v>Florida Gateway College</c:v>
                </c:pt>
                <c:pt idx="24">
                  <c:v>Gulf Coast State College</c:v>
                </c:pt>
                <c:pt idx="25">
                  <c:v>St. Petersburg College</c:v>
                </c:pt>
                <c:pt idx="26">
                  <c:v>Chipola College</c:v>
                </c:pt>
                <c:pt idx="27">
                  <c:v>South Florida State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309.24372037729358</c:v>
                </c:pt>
                <c:pt idx="1">
                  <c:v>346.89161835716925</c:v>
                </c:pt>
                <c:pt idx="2">
                  <c:v>350.55674333046949</c:v>
                </c:pt>
                <c:pt idx="3">
                  <c:v>356.50505854069456</c:v>
                </c:pt>
                <c:pt idx="4">
                  <c:v>360.45632574122152</c:v>
                </c:pt>
                <c:pt idx="5">
                  <c:v>445.42847450899023</c:v>
                </c:pt>
                <c:pt idx="6">
                  <c:v>457.52611957704863</c:v>
                </c:pt>
                <c:pt idx="7">
                  <c:v>469.18140956612172</c:v>
                </c:pt>
                <c:pt idx="8">
                  <c:v>500.64300923957921</c:v>
                </c:pt>
                <c:pt idx="9">
                  <c:v>500.65121105068306</c:v>
                </c:pt>
                <c:pt idx="10">
                  <c:v>555.04180736703825</c:v>
                </c:pt>
                <c:pt idx="11">
                  <c:v>559.44183557645533</c:v>
                </c:pt>
                <c:pt idx="12">
                  <c:v>566.39581121687036</c:v>
                </c:pt>
                <c:pt idx="13">
                  <c:v>629.24212613921941</c:v>
                </c:pt>
                <c:pt idx="14">
                  <c:v>650.8595173470419</c:v>
                </c:pt>
                <c:pt idx="15">
                  <c:v>652.36920496145774</c:v>
                </c:pt>
                <c:pt idx="16">
                  <c:v>680.12680800845465</c:v>
                </c:pt>
                <c:pt idx="17">
                  <c:v>697.98440453686203</c:v>
                </c:pt>
                <c:pt idx="18">
                  <c:v>711.69760301584188</c:v>
                </c:pt>
                <c:pt idx="19">
                  <c:v>713.46926748256976</c:v>
                </c:pt>
                <c:pt idx="20">
                  <c:v>718.21314136125648</c:v>
                </c:pt>
                <c:pt idx="21">
                  <c:v>725.32754853995505</c:v>
                </c:pt>
                <c:pt idx="22">
                  <c:v>891.75400464921915</c:v>
                </c:pt>
                <c:pt idx="23">
                  <c:v>910.19368865697618</c:v>
                </c:pt>
                <c:pt idx="24">
                  <c:v>931.65414928282109</c:v>
                </c:pt>
                <c:pt idx="25">
                  <c:v>933.80219879469496</c:v>
                </c:pt>
                <c:pt idx="26">
                  <c:v>1012.4338803743389</c:v>
                </c:pt>
                <c:pt idx="27">
                  <c:v>1081.9468097667943</c:v>
                </c:pt>
                <c:pt idx="28">
                  <c:v>1607.1701030927834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2018-19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Eastern Florida State College</c:v>
                </c:pt>
                <c:pt idx="2">
                  <c:v>South Florida State College</c:v>
                </c:pt>
                <c:pt idx="3">
                  <c:v>Indian River State College</c:v>
                </c:pt>
                <c:pt idx="4">
                  <c:v>Daytona State College</c:v>
                </c:pt>
                <c:pt idx="5">
                  <c:v>Florida SouthWestern State College</c:v>
                </c:pt>
                <c:pt idx="6">
                  <c:v>Seminole State College of Florida</c:v>
                </c:pt>
                <c:pt idx="7">
                  <c:v>Palm Beach State College</c:v>
                </c:pt>
                <c:pt idx="8">
                  <c:v>Hillsborough Community College</c:v>
                </c:pt>
                <c:pt idx="9">
                  <c:v>Florida Gateway College</c:v>
                </c:pt>
                <c:pt idx="10">
                  <c:v>Valencia College</c:v>
                </c:pt>
                <c:pt idx="11">
                  <c:v>FCS</c:v>
                </c:pt>
                <c:pt idx="12">
                  <c:v>St. Johns River State College</c:v>
                </c:pt>
                <c:pt idx="13">
                  <c:v>Broward College</c:v>
                </c:pt>
                <c:pt idx="14">
                  <c:v>Lake-Sumter State College</c:v>
                </c:pt>
                <c:pt idx="15">
                  <c:v>Miami Dade College</c:v>
                </c:pt>
                <c:pt idx="16">
                  <c:v>Polk State College</c:v>
                </c:pt>
                <c:pt idx="17">
                  <c:v>Gulf Coast State College</c:v>
                </c:pt>
                <c:pt idx="18">
                  <c:v>Florida Keys Community College</c:v>
                </c:pt>
                <c:pt idx="19">
                  <c:v>State College of Florida, Manatee-Sarasota</c:v>
                </c:pt>
                <c:pt idx="20">
                  <c:v>Northwest Florida State College</c:v>
                </c:pt>
                <c:pt idx="21">
                  <c:v>Pensacola State College</c:v>
                </c:pt>
                <c:pt idx="22">
                  <c:v>Chipola College</c:v>
                </c:pt>
                <c:pt idx="23">
                  <c:v>Pasco-Hernando State College</c:v>
                </c:pt>
                <c:pt idx="24">
                  <c:v>Santa Fe College</c:v>
                </c:pt>
                <c:pt idx="25">
                  <c:v>College of Central Florida</c:v>
                </c:pt>
                <c:pt idx="26">
                  <c:v>North Florida Community College</c:v>
                </c:pt>
                <c:pt idx="27">
                  <c:v>Florida State College at Jacksonville</c:v>
                </c:pt>
                <c:pt idx="28">
                  <c:v>Tallahassee Community College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0.19682114975168125</c:v>
                </c:pt>
                <c:pt idx="1">
                  <c:v>0.40615028526066288</c:v>
                </c:pt>
                <c:pt idx="2">
                  <c:v>0.44054802349696992</c:v>
                </c:pt>
                <c:pt idx="3">
                  <c:v>0.45517411939233593</c:v>
                </c:pt>
                <c:pt idx="4">
                  <c:v>0.46780545333149159</c:v>
                </c:pt>
                <c:pt idx="5">
                  <c:v>0.47102682559431508</c:v>
                </c:pt>
                <c:pt idx="6">
                  <c:v>0.4916957520769632</c:v>
                </c:pt>
                <c:pt idx="7">
                  <c:v>0.52031400121145011</c:v>
                </c:pt>
                <c:pt idx="8">
                  <c:v>0.52811364250683657</c:v>
                </c:pt>
                <c:pt idx="9">
                  <c:v>0.53168261824057439</c:v>
                </c:pt>
                <c:pt idx="10">
                  <c:v>0.54353215279521516</c:v>
                </c:pt>
                <c:pt idx="11">
                  <c:v>0.55748878459704576</c:v>
                </c:pt>
                <c:pt idx="12">
                  <c:v>0.56741594470296031</c:v>
                </c:pt>
                <c:pt idx="13">
                  <c:v>0.57214188290601209</c:v>
                </c:pt>
                <c:pt idx="14">
                  <c:v>0.58547223177689478</c:v>
                </c:pt>
                <c:pt idx="15">
                  <c:v>0.58641385913270172</c:v>
                </c:pt>
                <c:pt idx="16">
                  <c:v>0.58657883760033491</c:v>
                </c:pt>
                <c:pt idx="17">
                  <c:v>0.58762284212121174</c:v>
                </c:pt>
                <c:pt idx="18">
                  <c:v>0.5915897751256175</c:v>
                </c:pt>
                <c:pt idx="19">
                  <c:v>0.60385131611591414</c:v>
                </c:pt>
                <c:pt idx="20">
                  <c:v>0.60654830379104052</c:v>
                </c:pt>
                <c:pt idx="21">
                  <c:v>0.60805769539053933</c:v>
                </c:pt>
                <c:pt idx="22">
                  <c:v>0.61343907904906536</c:v>
                </c:pt>
                <c:pt idx="23">
                  <c:v>0.67006313400913509</c:v>
                </c:pt>
                <c:pt idx="24">
                  <c:v>0.67921381632236122</c:v>
                </c:pt>
                <c:pt idx="25">
                  <c:v>0.68444564763363269</c:v>
                </c:pt>
                <c:pt idx="26">
                  <c:v>0.71483421987044604</c:v>
                </c:pt>
                <c:pt idx="27">
                  <c:v>0.7435881089314218</c:v>
                </c:pt>
                <c:pt idx="28">
                  <c:v>0.75497495739256681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FHmzcrdox8rJEyK7V3AN6ogSTOy5SCBsKp793Wz1ZlBeaZkCADx8P9BVIHS54fJmo7KuBFKg1tYfB8gQ1X+FeQ==" saltValue="v29DNkRi+aaPTc1I9MX3ig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X7+/vuBISpN3QO6ydYV9ye6F25reutetcBAg7BBaJBSVkZFcUCw+UUJjFOgq/D8dQ1BMVfkZU8s/PYtZrPbzxA==" saltValue="egdLfeu4lDwxoTN4CD7PG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csLwcrcZ7tcFZOyTDC9mGPDD3pMdemIZQ1hrJuTFm4k2o1a/n3pOlgWWhew2DgoJmU9v43BzrbYRwaAFYV/2Sw==" saltValue="Y/Qk4jOb8ypGhhBMRYeirw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8.19%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$1,298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55.82%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Cost%20Analysis/Cost%20Analysis%20-%202013-2014/Received%20from%20Colleges/SCF-Manatee/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Palm%20Beach/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St.%20Johns%20River/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Cost%20Analysis/Cost%20Analysis%20-%202013-2014/Received%20from%20Colleges/Tallahassee/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Central%20Florida/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48" t="s">
        <v>174</v>
      </c>
      <c r="C1" s="152"/>
      <c r="D1" s="152"/>
      <c r="E1" s="152"/>
      <c r="F1" s="152"/>
      <c r="G1" s="152"/>
      <c r="H1" s="77"/>
      <c r="I1" s="73"/>
    </row>
    <row r="2" spans="1:23" ht="15.75" x14ac:dyDescent="0.25">
      <c r="B2" s="149" t="s">
        <v>291</v>
      </c>
      <c r="C2" s="147"/>
      <c r="D2" s="147"/>
      <c r="E2" s="147"/>
      <c r="F2" s="147"/>
      <c r="G2" s="147"/>
      <c r="H2" s="77"/>
      <c r="I2" s="73"/>
    </row>
    <row r="3" spans="1:23" ht="15.75" x14ac:dyDescent="0.25">
      <c r="B3" s="146" t="s">
        <v>180</v>
      </c>
      <c r="C3" s="147"/>
      <c r="D3" s="147"/>
      <c r="E3" s="147"/>
      <c r="F3" s="147"/>
      <c r="G3" s="147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352</v>
      </c>
      <c r="G6" s="36" t="s">
        <v>194</v>
      </c>
      <c r="H6" s="77"/>
      <c r="I6" s="106" t="s">
        <v>351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v>7342376.9685360733</v>
      </c>
      <c r="D7" s="67">
        <v>0.40615028526066288</v>
      </c>
      <c r="E7" s="67">
        <v>9.944339510899812E-2</v>
      </c>
      <c r="F7" s="69">
        <v>10795.6</v>
      </c>
      <c r="G7" s="70">
        <v>680.12680800845465</v>
      </c>
      <c r="H7" s="77"/>
      <c r="I7" s="108">
        <v>9.322493810859743E-2</v>
      </c>
      <c r="J7" s="109">
        <v>6.21845700040069E-3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v>14185902</v>
      </c>
      <c r="D8" s="67">
        <v>0.57214188290601209</v>
      </c>
      <c r="E8" s="67">
        <v>7.9907287529062426E-2</v>
      </c>
      <c r="F8" s="69">
        <v>28334.9</v>
      </c>
      <c r="G8" s="70">
        <v>500.65121105068306</v>
      </c>
      <c r="H8" s="77"/>
      <c r="I8" s="108">
        <v>8.185542194277777E-2</v>
      </c>
      <c r="J8" s="109">
        <v>-1.9481344137153439E-3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v>2353880.38</v>
      </c>
      <c r="D9" s="67">
        <v>0.68444564763363269</v>
      </c>
      <c r="E9" s="67">
        <v>6.0177942256491174E-2</v>
      </c>
      <c r="F9" s="69">
        <v>5144.8</v>
      </c>
      <c r="G9" s="70">
        <v>457.52611957704863</v>
      </c>
      <c r="H9" s="77"/>
      <c r="I9" s="108">
        <v>6.1777968640149269E-2</v>
      </c>
      <c r="J9" s="109">
        <v>-1.6000263836580958E-3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v>1492935</v>
      </c>
      <c r="D10" s="67">
        <v>0.61343907904906536</v>
      </c>
      <c r="E10" s="67">
        <v>5.822627693885396E-2</v>
      </c>
      <c r="F10" s="69">
        <v>1474.6</v>
      </c>
      <c r="G10" s="70">
        <v>1012.4338803743389</v>
      </c>
      <c r="H10" s="77"/>
      <c r="I10" s="108">
        <v>0.10441443705132981</v>
      </c>
      <c r="J10" s="109">
        <v>-4.6188160112475854E-2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v>7252845.1099999994</v>
      </c>
      <c r="D11" s="67">
        <v>0.46780545333149159</v>
      </c>
      <c r="E11" s="67">
        <v>9.2117093381321472E-2</v>
      </c>
      <c r="F11" s="69">
        <v>11117.7</v>
      </c>
      <c r="G11" s="70">
        <v>652.36920496145774</v>
      </c>
      <c r="H11" s="77"/>
      <c r="I11" s="108">
        <v>9.3421963951732148E-2</v>
      </c>
      <c r="J11" s="109">
        <v>-1.3048705704106767E-3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v>6295716</v>
      </c>
      <c r="D12" s="67">
        <v>0.47102682559431508</v>
      </c>
      <c r="E12" s="67">
        <v>8.9051027408924815E-2</v>
      </c>
      <c r="F12" s="69">
        <v>11115.4</v>
      </c>
      <c r="G12" s="70">
        <v>566.39581121687036</v>
      </c>
      <c r="H12" s="77"/>
      <c r="I12" s="108">
        <v>8.3288246914106967E-2</v>
      </c>
      <c r="J12" s="109">
        <v>5.7627804948178485E-3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v>6094559.5099999998</v>
      </c>
      <c r="D13" s="67">
        <v>0.7435881089314218</v>
      </c>
      <c r="E13" s="67">
        <v>4.4506279983323925E-2</v>
      </c>
      <c r="F13" s="69">
        <v>16907.900000000001</v>
      </c>
      <c r="G13" s="70">
        <v>360.45632574122152</v>
      </c>
      <c r="H13" s="77"/>
      <c r="I13" s="108">
        <v>5.1017755074802121E-2</v>
      </c>
      <c r="J13" s="109">
        <v>-6.5114750914781958E-3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153</v>
      </c>
      <c r="C14" s="75">
        <v>1138037.1499999999</v>
      </c>
      <c r="D14" s="67">
        <v>0.5915897751256175</v>
      </c>
      <c r="E14" s="67">
        <v>0.10628488010761915</v>
      </c>
      <c r="F14" s="69">
        <v>708.1</v>
      </c>
      <c r="G14" s="70">
        <v>1607.1701030927834</v>
      </c>
      <c r="H14" s="77"/>
      <c r="I14" s="108">
        <v>0.10938229323930314</v>
      </c>
      <c r="J14" s="109">
        <v>-3.0974131316839904E-3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v>3059272.7299999995</v>
      </c>
      <c r="D15" s="67">
        <v>0.58762284212121174</v>
      </c>
      <c r="E15" s="67">
        <v>9.0135782651354426E-2</v>
      </c>
      <c r="F15" s="69">
        <v>3283.7</v>
      </c>
      <c r="G15" s="70">
        <v>931.65414928282109</v>
      </c>
      <c r="H15" s="77"/>
      <c r="I15" s="108">
        <v>8.5248477842913964E-2</v>
      </c>
      <c r="J15" s="109">
        <v>4.8873048084404624E-3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v>10246310.02</v>
      </c>
      <c r="D16" s="67">
        <v>0.52811364250683657</v>
      </c>
      <c r="E16" s="67">
        <v>8.5766584559180917E-2</v>
      </c>
      <c r="F16" s="69">
        <v>20466.3</v>
      </c>
      <c r="G16" s="70">
        <v>500.64300923957921</v>
      </c>
      <c r="H16" s="77"/>
      <c r="I16" s="108">
        <v>8.9501358361013389E-2</v>
      </c>
      <c r="J16" s="109">
        <v>-3.7347738018324722E-3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v>3953928.36</v>
      </c>
      <c r="D17" s="67">
        <v>0.45517411939233593</v>
      </c>
      <c r="E17" s="67">
        <v>4.6575210844637956E-2</v>
      </c>
      <c r="F17" s="69">
        <v>12785.8</v>
      </c>
      <c r="G17" s="70">
        <v>309.24372037729358</v>
      </c>
      <c r="H17" s="77"/>
      <c r="I17" s="108">
        <v>4.0127281332875908E-2</v>
      </c>
      <c r="J17" s="109">
        <v>6.4479295117620475E-3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v>2197844.7000000002</v>
      </c>
      <c r="D18" s="67">
        <v>0.53168261824057439</v>
      </c>
      <c r="E18" s="67">
        <v>0.10660585799731663</v>
      </c>
      <c r="F18" s="69">
        <v>2414.6999999999998</v>
      </c>
      <c r="G18" s="70">
        <v>910.19368865697618</v>
      </c>
      <c r="H18" s="77"/>
      <c r="I18" s="108">
        <v>9.4855711252717009E-2</v>
      </c>
      <c r="J18" s="109">
        <v>1.1750146744599621E-2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v>2357242</v>
      </c>
      <c r="D19" s="67">
        <v>0.58547223177689478</v>
      </c>
      <c r="E19" s="67">
        <v>9.9932915184730201E-2</v>
      </c>
      <c r="F19" s="69">
        <v>3249.9</v>
      </c>
      <c r="G19" s="70">
        <v>725.32754853995505</v>
      </c>
      <c r="H19" s="77"/>
      <c r="I19" s="108">
        <v>0.10158617427214432</v>
      </c>
      <c r="J19" s="109">
        <v>-1.6532590874141218E-3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v>4768685.8899999997</v>
      </c>
      <c r="D20" s="67">
        <v>0.60385131611591414</v>
      </c>
      <c r="E20" s="67">
        <v>0.10630709738865524</v>
      </c>
      <c r="F20" s="69">
        <v>6683.8</v>
      </c>
      <c r="G20" s="70">
        <v>713.46926748256976</v>
      </c>
      <c r="H20" s="77"/>
      <c r="I20" s="108">
        <v>0.1086306227482611</v>
      </c>
      <c r="J20" s="109">
        <v>-2.3235253596058658E-3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v>26565599.060000002</v>
      </c>
      <c r="D21" s="67">
        <v>0.58641385913270172</v>
      </c>
      <c r="E21" s="67">
        <v>8.1019750358254192E-2</v>
      </c>
      <c r="F21" s="69">
        <v>47485.9</v>
      </c>
      <c r="G21" s="70">
        <v>559.44183557645533</v>
      </c>
      <c r="H21" s="77"/>
      <c r="I21" s="108">
        <v>0.10039130062748008</v>
      </c>
      <c r="J21" s="109">
        <v>-1.9371550269225893E-2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161</v>
      </c>
      <c r="C22" s="75">
        <v>590774</v>
      </c>
      <c r="D22" s="67">
        <v>0.71483421987044604</v>
      </c>
      <c r="E22" s="67">
        <v>6.3824209191523235E-2</v>
      </c>
      <c r="F22" s="69">
        <v>846.4</v>
      </c>
      <c r="G22" s="70">
        <v>697.98440453686203</v>
      </c>
      <c r="H22" s="77"/>
      <c r="I22" s="108">
        <v>6.0685764996243542E-2</v>
      </c>
      <c r="J22" s="109">
        <v>3.1384441952796924E-3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v>3414169.3822000003</v>
      </c>
      <c r="D23" s="67">
        <v>0.60654830379104052</v>
      </c>
      <c r="E23" s="67">
        <v>0.10311630651443425</v>
      </c>
      <c r="F23" s="69">
        <v>3828.6</v>
      </c>
      <c r="G23" s="70">
        <v>891.75400464921915</v>
      </c>
      <c r="H23" s="77"/>
      <c r="I23" s="108">
        <v>9.7209630000695144E-2</v>
      </c>
      <c r="J23" s="109">
        <v>5.9066765137391064E-3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v>7533165.79</v>
      </c>
      <c r="D24" s="67">
        <v>0.52031400121145011</v>
      </c>
      <c r="E24" s="67">
        <v>5.8503708615376571E-2</v>
      </c>
      <c r="F24" s="69">
        <v>21130.6</v>
      </c>
      <c r="G24" s="70">
        <v>356.50505854069456</v>
      </c>
      <c r="H24" s="77"/>
      <c r="I24" s="108">
        <v>3.9590555463522387E-2</v>
      </c>
      <c r="J24" s="109">
        <v>1.8913153151854184E-2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v>2629299.7105</v>
      </c>
      <c r="D25" s="67">
        <v>0.67006313400913509</v>
      </c>
      <c r="E25" s="67">
        <v>5.4680908552837616E-2</v>
      </c>
      <c r="F25" s="69">
        <v>7579.6</v>
      </c>
      <c r="G25" s="70">
        <v>346.89161835716925</v>
      </c>
      <c r="H25" s="77"/>
      <c r="I25" s="108">
        <v>5.9289145277644326E-2</v>
      </c>
      <c r="J25" s="109">
        <v>-4.6082367248067094E-3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v>5212790.9799999995</v>
      </c>
      <c r="D26" s="67">
        <v>0.60805769539053933</v>
      </c>
      <c r="E26" s="67">
        <v>9.4461356592557458E-2</v>
      </c>
      <c r="F26" s="69">
        <v>7258</v>
      </c>
      <c r="G26" s="70">
        <v>718.21314136125648</v>
      </c>
      <c r="H26" s="77"/>
      <c r="I26" s="108">
        <v>0.10021911249093877</v>
      </c>
      <c r="J26" s="109">
        <v>-5.7577558983813171E-3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v>4156395.9399999995</v>
      </c>
      <c r="D27" s="67">
        <v>0.58657883760033491</v>
      </c>
      <c r="E27" s="67">
        <v>8.0267149759406908E-2</v>
      </c>
      <c r="F27" s="69">
        <v>6605.4</v>
      </c>
      <c r="G27" s="70">
        <v>629.24212613921941</v>
      </c>
      <c r="H27" s="77"/>
      <c r="I27" s="108">
        <v>7.9301329075818619E-2</v>
      </c>
      <c r="J27" s="109">
        <v>9.6582068358828932E-4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v>3266051.47</v>
      </c>
      <c r="D28" s="67">
        <v>0.56741594470296031</v>
      </c>
      <c r="E28" s="67">
        <v>9.9101709592489443E-2</v>
      </c>
      <c r="F28" s="69">
        <v>4589.1000000000004</v>
      </c>
      <c r="G28" s="70">
        <v>711.69760301584188</v>
      </c>
      <c r="H28" s="77"/>
      <c r="I28" s="108">
        <v>0.1339039389578244</v>
      </c>
      <c r="J28" s="109">
        <v>-3.4802229365334961E-2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v>17369748.079999998</v>
      </c>
      <c r="D29" s="67">
        <v>0.19682114975168125</v>
      </c>
      <c r="E29" s="67">
        <v>0.12639766846573369</v>
      </c>
      <c r="F29" s="69">
        <v>18601.099999999999</v>
      </c>
      <c r="G29" s="70">
        <v>933.80219879469496</v>
      </c>
      <c r="H29" s="77"/>
      <c r="I29" s="108">
        <v>0.10597690317844378</v>
      </c>
      <c r="J29" s="109">
        <v>2.0420765287289908E-2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v>4937262.84</v>
      </c>
      <c r="D30" s="67">
        <v>0.67921381632236122</v>
      </c>
      <c r="E30" s="67">
        <v>6.1132771400913596E-2</v>
      </c>
      <c r="F30" s="69">
        <v>11084.3</v>
      </c>
      <c r="G30" s="70">
        <v>445.42847450899023</v>
      </c>
      <c r="H30" s="77"/>
      <c r="I30" s="108">
        <v>6.3887980706827052E-2</v>
      </c>
      <c r="J30" s="109">
        <v>-2.7552093059134558E-3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v>8368816.7599999998</v>
      </c>
      <c r="D31" s="67">
        <v>0.4916957520769632</v>
      </c>
      <c r="E31" s="67">
        <v>0.10058148851517237</v>
      </c>
      <c r="F31" s="69">
        <v>12858.1</v>
      </c>
      <c r="G31" s="70">
        <v>650.8595173470419</v>
      </c>
      <c r="H31" s="77"/>
      <c r="I31" s="108">
        <v>9.1723643813568165E-2</v>
      </c>
      <c r="J31" s="109">
        <v>8.8578447016042089E-3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v>2565620.4699999997</v>
      </c>
      <c r="D32" s="67">
        <v>0.44054802349696992</v>
      </c>
      <c r="E32" s="67">
        <v>0.10670874586536527</v>
      </c>
      <c r="F32" s="69">
        <v>2371.3000000000002</v>
      </c>
      <c r="G32" s="70">
        <v>1081.9468097667943</v>
      </c>
      <c r="H32" s="77"/>
      <c r="I32" s="108">
        <v>0.11181671980760945</v>
      </c>
      <c r="J32" s="109">
        <v>-5.1079739422441733E-3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v>3182564.45</v>
      </c>
      <c r="D33" s="67">
        <v>0.75497495739256681</v>
      </c>
      <c r="E33" s="67">
        <v>5.3661008575098305E-2</v>
      </c>
      <c r="F33" s="69">
        <v>9078.6</v>
      </c>
      <c r="G33" s="70">
        <v>350.55674333046949</v>
      </c>
      <c r="H33" s="77"/>
      <c r="I33" s="108">
        <v>5.8047483879790543E-2</v>
      </c>
      <c r="J33" s="109">
        <v>-4.3864753046922375E-3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v>15249428.010000002</v>
      </c>
      <c r="D34" s="67">
        <v>0.54353215279521516</v>
      </c>
      <c r="E34" s="67">
        <v>7.5229453698101093E-2</v>
      </c>
      <c r="F34" s="69">
        <v>32502.2</v>
      </c>
      <c r="G34" s="70">
        <v>469.18140956612172</v>
      </c>
      <c r="H34" s="77"/>
      <c r="I34" s="108">
        <v>8.1002852723148694E-2</v>
      </c>
      <c r="J34" s="109">
        <v>-5.7733990250476014E-3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v>177781222.76123607</v>
      </c>
      <c r="D35" s="67">
        <v>0.55748878459704576</v>
      </c>
      <c r="E35" s="67">
        <v>8.0261128041040283E-2</v>
      </c>
      <c r="F35" s="68">
        <v>320302.39999999997</v>
      </c>
      <c r="G35" s="66">
        <v>555.04180736703825</v>
      </c>
      <c r="H35" s="77"/>
      <c r="I35" s="108">
        <v>8.2119117921219772E-2</v>
      </c>
      <c r="J35" s="109">
        <v>-1.8579898801794892E-3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v>0.75497495739256681</v>
      </c>
      <c r="E37" s="59">
        <v>0.12639766846573369</v>
      </c>
      <c r="F37" s="62">
        <v>47485.9</v>
      </c>
      <c r="G37" s="63">
        <v>1607.1701030927834</v>
      </c>
      <c r="H37" s="63"/>
      <c r="I37" s="112">
        <v>0.1339039389578244</v>
      </c>
      <c r="J37" s="111"/>
    </row>
    <row r="38" spans="1:23" x14ac:dyDescent="0.2">
      <c r="B38" s="60" t="s">
        <v>191</v>
      </c>
      <c r="C38" s="60"/>
      <c r="D38" s="59">
        <v>0.19682114975168125</v>
      </c>
      <c r="E38" s="59">
        <v>4.4506279983323925E-2</v>
      </c>
      <c r="F38" s="62">
        <v>708.1</v>
      </c>
      <c r="G38" s="63">
        <v>309.24372037729358</v>
      </c>
      <c r="H38" s="63"/>
      <c r="I38" s="112">
        <v>3.9590555463522387E-2</v>
      </c>
      <c r="J38" s="111"/>
    </row>
    <row r="39" spans="1:23" ht="15.75" thickBot="1" x14ac:dyDescent="0.25">
      <c r="B39" s="60" t="s">
        <v>189</v>
      </c>
      <c r="C39" s="60"/>
      <c r="D39" s="59">
        <v>0.55815380764088562</v>
      </c>
      <c r="E39" s="59">
        <v>8.189138848240976E-2</v>
      </c>
      <c r="F39" s="62">
        <v>46777.8</v>
      </c>
      <c r="G39" s="63">
        <v>1297.9263827154898</v>
      </c>
      <c r="H39" s="63"/>
      <c r="I39" s="113">
        <v>9.4313383494302017E-2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heetProtection algorithmName="SHA-512" hashValue="UUhMbxdXAonrJ+m+zeuXfFDBlCG39Z1ZmzfINVUNHcJHBc20x4FfDF/tpWUZ/rfcWY/CFxiA3M46hj83JngP7Q==" saltValue="Kv14I9nPVc82MfGK1v6RqQ==" spinCount="100000" sheet="1" objects="1" scenarios="1"/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2952710</v>
      </c>
      <c r="H8" s="10"/>
      <c r="I8" s="90">
        <v>2489517</v>
      </c>
      <c r="J8" s="90">
        <v>463193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3592</v>
      </c>
      <c r="H10" s="17" t="s">
        <v>15</v>
      </c>
      <c r="I10" s="91">
        <v>3592</v>
      </c>
      <c r="J10" s="91"/>
      <c r="K10" s="90">
        <v>3592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1541327</v>
      </c>
      <c r="H11" s="17" t="s">
        <v>15</v>
      </c>
      <c r="I11" s="91">
        <v>1541327</v>
      </c>
      <c r="J11" s="91"/>
      <c r="K11" s="90">
        <v>1541327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153419</v>
      </c>
      <c r="H12" s="17" t="s">
        <v>24</v>
      </c>
      <c r="I12" s="91"/>
      <c r="J12" s="91">
        <v>153419</v>
      </c>
      <c r="K12" s="90">
        <v>153419</v>
      </c>
      <c r="L12" s="18" t="s">
        <v>271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503027</v>
      </c>
      <c r="H13" s="17" t="s">
        <v>15</v>
      </c>
      <c r="I13" s="91">
        <v>503027</v>
      </c>
      <c r="J13" s="91"/>
      <c r="K13" s="90">
        <v>503027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309774</v>
      </c>
      <c r="H18" s="17" t="s">
        <v>24</v>
      </c>
      <c r="I18" s="91"/>
      <c r="J18" s="91">
        <v>309774</v>
      </c>
      <c r="K18" s="90">
        <v>309774</v>
      </c>
      <c r="L18" s="18" t="s">
        <v>304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441571</v>
      </c>
      <c r="H20" s="17" t="s">
        <v>15</v>
      </c>
      <c r="I20" s="91">
        <v>441571</v>
      </c>
      <c r="J20" s="91"/>
      <c r="K20" s="90">
        <v>441571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2791770</v>
      </c>
      <c r="H25" s="10"/>
      <c r="I25" s="90">
        <v>1329870</v>
      </c>
      <c r="J25" s="90">
        <v>1461900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2581222</v>
      </c>
      <c r="H28" s="17"/>
      <c r="I28" s="91">
        <v>1181778</v>
      </c>
      <c r="J28" s="91">
        <v>1399444</v>
      </c>
      <c r="K28" s="90">
        <v>2581222</v>
      </c>
      <c r="L28" s="18" t="s">
        <v>272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143436</v>
      </c>
      <c r="H29" s="17" t="s">
        <v>15</v>
      </c>
      <c r="I29" s="91">
        <v>143436</v>
      </c>
      <c r="J29" s="91"/>
      <c r="K29" s="90">
        <v>143436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4656</v>
      </c>
      <c r="H36" s="17" t="s">
        <v>15</v>
      </c>
      <c r="I36" s="91">
        <v>4656</v>
      </c>
      <c r="J36" s="91"/>
      <c r="K36" s="90">
        <v>4656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62456</v>
      </c>
      <c r="H40" s="17"/>
      <c r="I40" s="91"/>
      <c r="J40" s="91">
        <v>62456</v>
      </c>
      <c r="K40" s="90">
        <v>62456</v>
      </c>
      <c r="L40" s="18" t="s">
        <v>246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4471087</v>
      </c>
      <c r="H42" s="10"/>
      <c r="I42" s="90">
        <v>2217632</v>
      </c>
      <c r="J42" s="90">
        <v>2253455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1201138</v>
      </c>
      <c r="H43" s="17" t="s">
        <v>59</v>
      </c>
      <c r="I43" s="91">
        <v>300285</v>
      </c>
      <c r="J43" s="91">
        <v>900853</v>
      </c>
      <c r="K43" s="90">
        <v>1201138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1398202</v>
      </c>
      <c r="H47" s="17" t="s">
        <v>15</v>
      </c>
      <c r="I47" s="91">
        <v>1398202</v>
      </c>
      <c r="J47" s="91"/>
      <c r="K47" s="90">
        <v>1398202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175242</v>
      </c>
      <c r="H49" s="17" t="s">
        <v>15</v>
      </c>
      <c r="I49" s="91">
        <v>175242</v>
      </c>
      <c r="J49" s="91"/>
      <c r="K49" s="90">
        <v>175242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154229</v>
      </c>
      <c r="H53" s="17" t="s">
        <v>15</v>
      </c>
      <c r="I53" s="91">
        <v>154229</v>
      </c>
      <c r="J53" s="91"/>
      <c r="K53" s="90">
        <v>154229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159458</v>
      </c>
      <c r="H54" s="17" t="s">
        <v>15</v>
      </c>
      <c r="I54" s="91">
        <v>159458</v>
      </c>
      <c r="J54" s="91"/>
      <c r="K54" s="90">
        <v>159458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434978</v>
      </c>
      <c r="H55" s="17" t="s">
        <v>24</v>
      </c>
      <c r="I55" s="91"/>
      <c r="J55" s="91">
        <v>434978</v>
      </c>
      <c r="K55" s="90">
        <v>434978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878499</v>
      </c>
      <c r="H62" s="17" t="s">
        <v>59</v>
      </c>
      <c r="I62" s="91">
        <v>30216</v>
      </c>
      <c r="J62" s="91">
        <v>848283</v>
      </c>
      <c r="K62" s="90">
        <v>878499</v>
      </c>
      <c r="L62" s="18" t="s">
        <v>215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69341</v>
      </c>
      <c r="H63" s="17" t="s">
        <v>24</v>
      </c>
      <c r="I63" s="91"/>
      <c r="J63" s="91">
        <v>69341</v>
      </c>
      <c r="K63" s="90">
        <v>69341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1686201</v>
      </c>
      <c r="H70" s="10"/>
      <c r="I70" s="90">
        <v>258697</v>
      </c>
      <c r="J70" s="90">
        <v>1427504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1243837</v>
      </c>
      <c r="H72" s="17" t="s">
        <v>59</v>
      </c>
      <c r="I72" s="91">
        <v>258697</v>
      </c>
      <c r="J72" s="91">
        <v>985140</v>
      </c>
      <c r="K72" s="90">
        <v>1243837</v>
      </c>
      <c r="L72" s="18" t="s">
        <v>305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442364</v>
      </c>
      <c r="H73" s="17" t="s">
        <v>24</v>
      </c>
      <c r="I73" s="91"/>
      <c r="J73" s="91">
        <v>442364</v>
      </c>
      <c r="K73" s="90">
        <v>442364</v>
      </c>
      <c r="L73" s="18" t="s">
        <v>216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11901768</v>
      </c>
      <c r="H76" s="26"/>
      <c r="I76" s="94">
        <v>6295716</v>
      </c>
      <c r="J76" s="94">
        <v>5606052</v>
      </c>
      <c r="K76" s="90">
        <v>11901768</v>
      </c>
      <c r="L76" s="27"/>
    </row>
    <row r="77" spans="1:12" ht="15.75" x14ac:dyDescent="0.25">
      <c r="F77" s="83" t="s">
        <v>200</v>
      </c>
      <c r="G77" s="95">
        <v>11901768</v>
      </c>
      <c r="H77" s="14"/>
      <c r="I77" s="85">
        <v>0.52897317440568492</v>
      </c>
      <c r="J77" s="85">
        <v>0.47102682559431508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70697848</v>
      </c>
      <c r="J83" s="87">
        <v>8.9051027408924815E-2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1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4405316.8900000006</v>
      </c>
      <c r="H8" s="10"/>
      <c r="I8" s="90">
        <v>1557351.58</v>
      </c>
      <c r="J8" s="90">
        <v>2847965.31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5385.89</v>
      </c>
      <c r="H10" s="17" t="s">
        <v>15</v>
      </c>
      <c r="I10" s="91">
        <v>5385.89</v>
      </c>
      <c r="J10" s="91"/>
      <c r="K10" s="90">
        <v>5385.89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241253.15000000002</v>
      </c>
      <c r="H11" s="17" t="s">
        <v>15</v>
      </c>
      <c r="I11" s="91">
        <v>241253.15000000002</v>
      </c>
      <c r="J11" s="91"/>
      <c r="K11" s="90">
        <v>241253.15000000002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1005464.6699999999</v>
      </c>
      <c r="H13" s="17" t="s">
        <v>15</v>
      </c>
      <c r="I13" s="91">
        <v>1005464.6699999999</v>
      </c>
      <c r="J13" s="91"/>
      <c r="K13" s="90">
        <v>1005464.6699999999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1390727.52</v>
      </c>
      <c r="H14" s="17" t="s">
        <v>24</v>
      </c>
      <c r="I14" s="91"/>
      <c r="J14" s="91">
        <v>1390727.52</v>
      </c>
      <c r="K14" s="90">
        <v>1390727.52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1457006.47</v>
      </c>
      <c r="H18" s="17" t="s">
        <v>24</v>
      </c>
      <c r="I18" s="91"/>
      <c r="J18" s="91">
        <v>1457006.47</v>
      </c>
      <c r="K18" s="90">
        <v>1457006.47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305247.87</v>
      </c>
      <c r="H20" s="17" t="s">
        <v>15</v>
      </c>
      <c r="I20" s="91">
        <v>305247.87</v>
      </c>
      <c r="J20" s="91"/>
      <c r="K20" s="90">
        <v>305247.87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231.32</v>
      </c>
      <c r="H24" s="17" t="s">
        <v>24</v>
      </c>
      <c r="I24" s="93"/>
      <c r="J24" s="93">
        <v>231.32</v>
      </c>
      <c r="K24" s="90">
        <v>231.32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4717565.17</v>
      </c>
      <c r="H25" s="10"/>
      <c r="I25" s="90">
        <v>2028139.4</v>
      </c>
      <c r="J25" s="90">
        <v>2689425.77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4715772.96</v>
      </c>
      <c r="H30" s="17" t="s">
        <v>59</v>
      </c>
      <c r="I30" s="91">
        <v>2028139.4</v>
      </c>
      <c r="J30" s="91">
        <v>2687633.56</v>
      </c>
      <c r="K30" s="90">
        <v>4715772.96</v>
      </c>
      <c r="L30" s="18" t="s">
        <v>303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1792.21</v>
      </c>
      <c r="H33" s="17" t="s">
        <v>24</v>
      </c>
      <c r="I33" s="91"/>
      <c r="J33" s="91">
        <v>1792.21</v>
      </c>
      <c r="K33" s="90">
        <v>1792.21</v>
      </c>
      <c r="L33" s="18"/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11613559.870000001</v>
      </c>
      <c r="H42" s="10"/>
      <c r="I42" s="90">
        <v>2509068.5300000003</v>
      </c>
      <c r="J42" s="90">
        <v>9104491.3399999999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6890688.4000000004</v>
      </c>
      <c r="H44" s="17" t="s">
        <v>24</v>
      </c>
      <c r="I44" s="91"/>
      <c r="J44" s="91">
        <v>6890688.4000000004</v>
      </c>
      <c r="K44" s="90">
        <v>6890688.4000000004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1796774.84</v>
      </c>
      <c r="H47" s="17" t="s">
        <v>15</v>
      </c>
      <c r="I47" s="91">
        <v>1796774.84</v>
      </c>
      <c r="J47" s="91"/>
      <c r="K47" s="90">
        <v>1796774.84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620454.76</v>
      </c>
      <c r="H49" s="17" t="s">
        <v>15</v>
      </c>
      <c r="I49" s="91">
        <v>620454.76</v>
      </c>
      <c r="J49" s="91"/>
      <c r="K49" s="90">
        <v>620454.76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173934.23</v>
      </c>
      <c r="H52" s="17" t="s">
        <v>24</v>
      </c>
      <c r="I52" s="91"/>
      <c r="J52" s="91">
        <v>173934.23</v>
      </c>
      <c r="K52" s="90">
        <v>173934.23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78578.960000000006</v>
      </c>
      <c r="H54" s="17" t="s">
        <v>24</v>
      </c>
      <c r="I54" s="91"/>
      <c r="J54" s="91">
        <v>78578.960000000006</v>
      </c>
      <c r="K54" s="90">
        <v>78578.960000000006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757062.1</v>
      </c>
      <c r="H55" s="17" t="s">
        <v>24</v>
      </c>
      <c r="I55" s="91"/>
      <c r="J55" s="91">
        <v>757062.1</v>
      </c>
      <c r="K55" s="90">
        <v>757062.1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133857.23000000001</v>
      </c>
      <c r="H59" s="17" t="s">
        <v>24</v>
      </c>
      <c r="I59" s="91"/>
      <c r="J59" s="91">
        <v>133857.23000000001</v>
      </c>
      <c r="K59" s="90">
        <v>133857.23000000001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91838.93</v>
      </c>
      <c r="H60" s="17" t="s">
        <v>15</v>
      </c>
      <c r="I60" s="91">
        <v>91838.93</v>
      </c>
      <c r="J60" s="91"/>
      <c r="K60" s="90">
        <v>91838.93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214766.49</v>
      </c>
      <c r="H61" s="17" t="s">
        <v>24</v>
      </c>
      <c r="I61" s="91"/>
      <c r="J61" s="91">
        <v>214766.49</v>
      </c>
      <c r="K61" s="90">
        <v>214766.49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769291.48</v>
      </c>
      <c r="H62" s="17" t="s">
        <v>24</v>
      </c>
      <c r="I62" s="91"/>
      <c r="J62" s="91">
        <v>769291.48</v>
      </c>
      <c r="K62" s="90">
        <v>769291.48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86312.45</v>
      </c>
      <c r="H63" s="17" t="s">
        <v>24</v>
      </c>
      <c r="I63" s="91"/>
      <c r="J63" s="91">
        <v>86312.45</v>
      </c>
      <c r="K63" s="90">
        <v>86312.45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3032188.6300000004</v>
      </c>
      <c r="H70" s="10"/>
      <c r="I70" s="90">
        <v>0</v>
      </c>
      <c r="J70" s="90">
        <v>3032188.6300000004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2145587.7000000002</v>
      </c>
      <c r="H72" s="17" t="s">
        <v>24</v>
      </c>
      <c r="I72" s="91"/>
      <c r="J72" s="91">
        <v>2145587.7000000002</v>
      </c>
      <c r="K72" s="90">
        <v>2145587.7000000002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886600.93</v>
      </c>
      <c r="H73" s="17" t="s">
        <v>24</v>
      </c>
      <c r="I73" s="91"/>
      <c r="J73" s="91">
        <v>886600.93</v>
      </c>
      <c r="K73" s="90">
        <v>886600.93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23768630.559999999</v>
      </c>
      <c r="H76" s="26"/>
      <c r="I76" s="94">
        <v>6094559.5099999998</v>
      </c>
      <c r="J76" s="94">
        <v>17674071.050000001</v>
      </c>
      <c r="K76" s="90">
        <v>23768630.560000002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23768630.559999999</v>
      </c>
      <c r="H77" s="14"/>
      <c r="I77" s="85">
        <v>0.25641189106857826</v>
      </c>
      <c r="J77" s="85">
        <v>0.7435881089314218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136937068.48299998</v>
      </c>
      <c r="J83" s="87">
        <v>4.4506279983323925E-2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412286.22</v>
      </c>
      <c r="H8" s="122"/>
      <c r="I8" s="128">
        <v>34496.22</v>
      </c>
      <c r="J8" s="128">
        <v>377790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0</v>
      </c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823.79</v>
      </c>
      <c r="H10" s="124" t="s">
        <v>15</v>
      </c>
      <c r="I10" s="130">
        <v>823.79</v>
      </c>
      <c r="J10" s="130"/>
      <c r="K10" s="128">
        <v>823.79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410462.43</v>
      </c>
      <c r="H11" s="124" t="s">
        <v>59</v>
      </c>
      <c r="I11" s="130">
        <v>32672.43</v>
      </c>
      <c r="J11" s="130">
        <v>377790</v>
      </c>
      <c r="K11" s="128">
        <v>410462.43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1000</v>
      </c>
      <c r="H18" s="124" t="s">
        <v>15</v>
      </c>
      <c r="I18" s="130">
        <v>1000</v>
      </c>
      <c r="J18" s="130"/>
      <c r="K18" s="128">
        <v>1000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629635.95000000007</v>
      </c>
      <c r="H25" s="122"/>
      <c r="I25" s="128">
        <v>574654.52</v>
      </c>
      <c r="J25" s="128">
        <v>54981.43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239578.08</v>
      </c>
      <c r="H27" s="124" t="s">
        <v>15</v>
      </c>
      <c r="I27" s="130">
        <v>239578.08</v>
      </c>
      <c r="J27" s="130"/>
      <c r="K27" s="128">
        <v>239578.08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335076.44</v>
      </c>
      <c r="H30" s="124" t="s">
        <v>15</v>
      </c>
      <c r="I30" s="130">
        <v>335076.44</v>
      </c>
      <c r="J30" s="130"/>
      <c r="K30" s="128">
        <v>335076.44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>
        <v>54981.43</v>
      </c>
      <c r="H40" s="124" t="s">
        <v>24</v>
      </c>
      <c r="I40" s="130"/>
      <c r="J40" s="130">
        <v>54981.43</v>
      </c>
      <c r="K40" s="128">
        <v>54981.43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1267847.02</v>
      </c>
      <c r="H42" s="122"/>
      <c r="I42" s="128">
        <v>261078.03</v>
      </c>
      <c r="J42" s="128">
        <v>1006768.99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502313.19</v>
      </c>
      <c r="H43" s="124" t="s">
        <v>24</v>
      </c>
      <c r="I43" s="130"/>
      <c r="J43" s="130">
        <v>502313.19</v>
      </c>
      <c r="K43" s="128">
        <v>502313.19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>
        <v>180636.56</v>
      </c>
      <c r="H44" s="124" t="s">
        <v>24</v>
      </c>
      <c r="I44" s="130"/>
      <c r="J44" s="130">
        <v>180636.56</v>
      </c>
      <c r="K44" s="128">
        <v>180636.56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184495.42</v>
      </c>
      <c r="H47" s="124" t="s">
        <v>15</v>
      </c>
      <c r="I47" s="130">
        <v>184495.42</v>
      </c>
      <c r="J47" s="130"/>
      <c r="K47" s="128">
        <v>184495.42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/>
      <c r="H49" s="124"/>
      <c r="I49" s="130"/>
      <c r="J49" s="130"/>
      <c r="K49" s="128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29989.040000000001</v>
      </c>
      <c r="H55" s="136" t="s">
        <v>24</v>
      </c>
      <c r="I55" s="130"/>
      <c r="J55" s="130">
        <v>29989.040000000001</v>
      </c>
      <c r="K55" s="128">
        <v>29989.040000000001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1481.21</v>
      </c>
      <c r="H56" s="124" t="s">
        <v>15</v>
      </c>
      <c r="I56" s="130">
        <v>1481.21</v>
      </c>
      <c r="J56" s="130"/>
      <c r="K56" s="128">
        <v>1481.21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368931.6</v>
      </c>
      <c r="H59" s="124" t="s">
        <v>59</v>
      </c>
      <c r="I59" s="130">
        <v>75101.399999999994</v>
      </c>
      <c r="J59" s="130">
        <v>293830.2</v>
      </c>
      <c r="K59" s="128">
        <v>368931.6</v>
      </c>
      <c r="L59" s="131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476735.85</v>
      </c>
      <c r="H70" s="122"/>
      <c r="I70" s="128">
        <v>267808.38</v>
      </c>
      <c r="J70" s="128">
        <v>208927.47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208927.47</v>
      </c>
      <c r="H71" s="124" t="s">
        <v>24</v>
      </c>
      <c r="I71" s="130"/>
      <c r="J71" s="130">
        <v>208927.47</v>
      </c>
      <c r="K71" s="128">
        <v>208927.47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267808.38</v>
      </c>
      <c r="H72" s="124" t="s">
        <v>15</v>
      </c>
      <c r="I72" s="130">
        <v>267808.38</v>
      </c>
      <c r="J72" s="130"/>
      <c r="K72" s="128">
        <v>267808.38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2786505.04</v>
      </c>
      <c r="H76" s="26"/>
      <c r="I76" s="94">
        <v>1138037.1499999999</v>
      </c>
      <c r="J76" s="94">
        <v>1648467.89</v>
      </c>
      <c r="K76" s="90">
        <v>2786505.04</v>
      </c>
      <c r="L76" s="27"/>
    </row>
    <row r="77" spans="1:12" ht="15.75" x14ac:dyDescent="0.25">
      <c r="F77" s="83" t="s">
        <v>200</v>
      </c>
      <c r="G77" s="95">
        <v>2786505.04</v>
      </c>
      <c r="H77" s="14"/>
      <c r="I77" s="85">
        <v>0.40841022487438239</v>
      </c>
      <c r="J77" s="85">
        <v>0.5915897751256175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10707422.813552372</v>
      </c>
      <c r="J83" s="87">
        <v>0.10628488010761915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1426518</v>
      </c>
      <c r="H8" s="10"/>
      <c r="I8" s="90">
        <v>1179095.05</v>
      </c>
      <c r="J8" s="90">
        <v>247422.94999999998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696407.18</v>
      </c>
      <c r="H9" s="81" t="s">
        <v>59</v>
      </c>
      <c r="I9" s="91">
        <v>451909.34</v>
      </c>
      <c r="J9" s="91">
        <v>244497.84</v>
      </c>
      <c r="K9" s="90">
        <v>696407.18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18319.91</v>
      </c>
      <c r="H10" s="81" t="s">
        <v>15</v>
      </c>
      <c r="I10" s="91">
        <v>18319.91</v>
      </c>
      <c r="J10" s="91"/>
      <c r="K10" s="90">
        <v>18319.91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461327.71</v>
      </c>
      <c r="H11" s="81" t="s">
        <v>15</v>
      </c>
      <c r="I11" s="91">
        <v>461327.71</v>
      </c>
      <c r="J11" s="91"/>
      <c r="K11" s="90">
        <v>461327.71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200530.62</v>
      </c>
      <c r="H13" s="81" t="s">
        <v>15</v>
      </c>
      <c r="I13" s="91">
        <v>200530.62</v>
      </c>
      <c r="J13" s="91"/>
      <c r="K13" s="90">
        <v>200530.62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2925.11</v>
      </c>
      <c r="H17" s="81" t="s">
        <v>24</v>
      </c>
      <c r="I17" s="91"/>
      <c r="J17" s="91">
        <v>2925.11</v>
      </c>
      <c r="K17" s="90">
        <v>2925.11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47007.47</v>
      </c>
      <c r="H20" s="81" t="s">
        <v>15</v>
      </c>
      <c r="I20" s="91">
        <v>47007.47</v>
      </c>
      <c r="J20" s="91"/>
      <c r="K20" s="90">
        <v>47007.47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1172162</v>
      </c>
      <c r="H25" s="10"/>
      <c r="I25" s="90">
        <v>1172162</v>
      </c>
      <c r="J25" s="90">
        <v>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431031.76</v>
      </c>
      <c r="H28" s="81" t="s">
        <v>15</v>
      </c>
      <c r="I28" s="91">
        <v>431031.76</v>
      </c>
      <c r="J28" s="91"/>
      <c r="K28" s="90">
        <v>431031.76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184208.13</v>
      </c>
      <c r="H29" s="81" t="s">
        <v>15</v>
      </c>
      <c r="I29" s="91">
        <v>184208.13</v>
      </c>
      <c r="J29" s="91"/>
      <c r="K29" s="90">
        <v>184208.13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87608.74</v>
      </c>
      <c r="H30" s="81" t="s">
        <v>15</v>
      </c>
      <c r="I30" s="91">
        <v>87608.74</v>
      </c>
      <c r="J30" s="91"/>
      <c r="K30" s="90">
        <v>87608.74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53587.76</v>
      </c>
      <c r="H31" s="81" t="s">
        <v>15</v>
      </c>
      <c r="I31" s="91">
        <v>53587.76</v>
      </c>
      <c r="J31" s="91"/>
      <c r="K31" s="90">
        <v>53587.76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0</v>
      </c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254758.34</v>
      </c>
      <c r="H33" s="81" t="s">
        <v>15</v>
      </c>
      <c r="I33" s="91">
        <v>254758.34</v>
      </c>
      <c r="J33" s="91"/>
      <c r="K33" s="90">
        <v>254758.34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96293.55</v>
      </c>
      <c r="H34" s="81"/>
      <c r="I34" s="91">
        <v>96293.55</v>
      </c>
      <c r="J34" s="91"/>
      <c r="K34" s="90">
        <v>96293.55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64673.72</v>
      </c>
      <c r="H41" s="81" t="s">
        <v>15</v>
      </c>
      <c r="I41" s="91">
        <v>64673.72</v>
      </c>
      <c r="J41" s="91"/>
      <c r="K41" s="90">
        <v>64673.72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4742817.9999999991</v>
      </c>
      <c r="H42" s="10"/>
      <c r="I42" s="90">
        <v>708015.67999999993</v>
      </c>
      <c r="J42" s="90">
        <v>4034802.3200000003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3646674.24</v>
      </c>
      <c r="H43" s="81" t="s">
        <v>24</v>
      </c>
      <c r="I43" s="91"/>
      <c r="J43" s="91">
        <v>3646674.24</v>
      </c>
      <c r="K43" s="90">
        <v>3646674.24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10401.4</v>
      </c>
      <c r="H44" s="81" t="s">
        <v>24</v>
      </c>
      <c r="I44" s="91"/>
      <c r="J44" s="91">
        <v>10401.4</v>
      </c>
      <c r="K44" s="90">
        <v>10401.4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428352.4</v>
      </c>
      <c r="H47" s="81" t="s">
        <v>15</v>
      </c>
      <c r="I47" s="91">
        <v>428352.4</v>
      </c>
      <c r="J47" s="91"/>
      <c r="K47" s="90">
        <v>428352.4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173865.35</v>
      </c>
      <c r="H49" s="81" t="s">
        <v>15</v>
      </c>
      <c r="I49" s="91">
        <v>173865.35</v>
      </c>
      <c r="J49" s="91"/>
      <c r="K49" s="90">
        <v>173865.35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41586.370000000003</v>
      </c>
      <c r="H50" s="81" t="s">
        <v>15</v>
      </c>
      <c r="I50" s="91">
        <v>41586.370000000003</v>
      </c>
      <c r="J50" s="91"/>
      <c r="K50" s="90">
        <v>41586.370000000003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71511.61</v>
      </c>
      <c r="H54" s="81" t="s">
        <v>24</v>
      </c>
      <c r="I54" s="91"/>
      <c r="J54" s="91">
        <v>71511.61</v>
      </c>
      <c r="K54" s="90">
        <v>71511.61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187577.84</v>
      </c>
      <c r="H55" s="81" t="s">
        <v>24</v>
      </c>
      <c r="I55" s="91"/>
      <c r="J55" s="91">
        <v>187577.84</v>
      </c>
      <c r="K55" s="90">
        <v>187577.84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85862.89</v>
      </c>
      <c r="H59" s="17" t="s">
        <v>24</v>
      </c>
      <c r="I59" s="91"/>
      <c r="J59" s="91">
        <v>85862.89</v>
      </c>
      <c r="K59" s="90">
        <v>85862.89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81"/>
      <c r="I60" s="91"/>
      <c r="J60" s="91"/>
      <c r="K60" s="90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64211.56</v>
      </c>
      <c r="H61" s="81" t="s">
        <v>15</v>
      </c>
      <c r="I61" s="91">
        <v>64211.56</v>
      </c>
      <c r="J61" s="91"/>
      <c r="K61" s="90">
        <v>64211.56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16962.16</v>
      </c>
      <c r="H62" s="81" t="s">
        <v>24</v>
      </c>
      <c r="I62" s="91"/>
      <c r="J62" s="91">
        <v>16962.16</v>
      </c>
      <c r="K62" s="90">
        <v>16962.16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15812.18</v>
      </c>
      <c r="H63" s="81" t="s">
        <v>24</v>
      </c>
      <c r="I63" s="91"/>
      <c r="J63" s="91">
        <v>15812.18</v>
      </c>
      <c r="K63" s="90">
        <v>15812.18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77130</v>
      </c>
      <c r="H70" s="10"/>
      <c r="I70" s="90">
        <v>0</v>
      </c>
      <c r="J70" s="90">
        <v>77130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77130</v>
      </c>
      <c r="H72" s="81" t="s">
        <v>24</v>
      </c>
      <c r="I72" s="91"/>
      <c r="J72" s="91">
        <v>77130</v>
      </c>
      <c r="K72" s="90">
        <v>77130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7418627.9999999991</v>
      </c>
      <c r="H76" s="26"/>
      <c r="I76" s="94">
        <v>3059272.7299999995</v>
      </c>
      <c r="J76" s="94">
        <v>4359355.2700000005</v>
      </c>
      <c r="K76" s="90">
        <v>7418628</v>
      </c>
      <c r="L76" s="27"/>
    </row>
    <row r="77" spans="1:12" ht="15.75" x14ac:dyDescent="0.25">
      <c r="F77" s="83" t="s">
        <v>200</v>
      </c>
      <c r="G77" s="95">
        <v>7418628</v>
      </c>
      <c r="H77" s="14"/>
      <c r="I77" s="85">
        <v>0.41237715787878837</v>
      </c>
      <c r="J77" s="85">
        <v>0.58762284212121174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33940713</v>
      </c>
      <c r="J83" s="87">
        <v>9.0135782651354426E-2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5100303.54</v>
      </c>
      <c r="H8" s="10"/>
      <c r="I8" s="90">
        <v>2746415.06</v>
      </c>
      <c r="J8" s="90">
        <v>2353888.48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20846.37</v>
      </c>
      <c r="H10" s="17" t="s">
        <v>15</v>
      </c>
      <c r="I10" s="91">
        <v>20846.37</v>
      </c>
      <c r="J10" s="91"/>
      <c r="K10" s="90">
        <v>20846.37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1102583.58</v>
      </c>
      <c r="H11" s="17" t="s">
        <v>24</v>
      </c>
      <c r="I11" s="91">
        <v>1102583.58</v>
      </c>
      <c r="J11" s="91"/>
      <c r="K11" s="90">
        <v>1102583.58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340546.12</v>
      </c>
      <c r="H13" s="17" t="s">
        <v>15</v>
      </c>
      <c r="I13" s="91">
        <v>340546.12</v>
      </c>
      <c r="J13" s="91"/>
      <c r="K13" s="90">
        <v>340546.12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2353888.48</v>
      </c>
      <c r="H14" s="17" t="s">
        <v>24</v>
      </c>
      <c r="I14" s="91"/>
      <c r="J14" s="91">
        <v>2353888.48</v>
      </c>
      <c r="K14" s="90">
        <v>2353888.48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366634.13</v>
      </c>
      <c r="H15" s="17" t="s">
        <v>15</v>
      </c>
      <c r="I15" s="91">
        <v>366634.13</v>
      </c>
      <c r="J15" s="91"/>
      <c r="K15" s="90">
        <v>366634.13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322093.73</v>
      </c>
      <c r="H18" s="17" t="s">
        <v>15</v>
      </c>
      <c r="I18" s="91">
        <v>322093.73</v>
      </c>
      <c r="J18" s="91"/>
      <c r="K18" s="90">
        <v>322093.73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227796.09</v>
      </c>
      <c r="H19" s="17" t="s">
        <v>15</v>
      </c>
      <c r="I19" s="92">
        <v>227796.09</v>
      </c>
      <c r="J19" s="92"/>
      <c r="K19" s="90">
        <v>227796.09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365915.04</v>
      </c>
      <c r="H20" s="17" t="s">
        <v>15</v>
      </c>
      <c r="I20" s="91">
        <v>365915.04</v>
      </c>
      <c r="J20" s="91"/>
      <c r="K20" s="90">
        <v>365915.04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2595819.86</v>
      </c>
      <c r="H25" s="10"/>
      <c r="I25" s="90">
        <v>2836227.04</v>
      </c>
      <c r="J25" s="90">
        <v>-240407.18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1595940.97</v>
      </c>
      <c r="H28" s="17" t="s">
        <v>15</v>
      </c>
      <c r="I28" s="91">
        <v>1595940.97</v>
      </c>
      <c r="J28" s="91"/>
      <c r="K28" s="90">
        <v>1595940.97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929108.51</v>
      </c>
      <c r="H30" s="17" t="s">
        <v>59</v>
      </c>
      <c r="I30" s="91">
        <v>1169515.69</v>
      </c>
      <c r="J30" s="91">
        <v>-240407.18</v>
      </c>
      <c r="K30" s="90">
        <v>929108.51</v>
      </c>
      <c r="L30" s="18" t="s">
        <v>306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70770.38</v>
      </c>
      <c r="H40" s="17" t="s">
        <v>15</v>
      </c>
      <c r="I40" s="91">
        <v>70770.38</v>
      </c>
      <c r="J40" s="91"/>
      <c r="K40" s="90">
        <v>70770.38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11734237.67</v>
      </c>
      <c r="H42" s="10"/>
      <c r="I42" s="90">
        <v>2380517.13</v>
      </c>
      <c r="J42" s="90">
        <v>9353720.5399999972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1517469.58</v>
      </c>
      <c r="H43" s="17" t="s">
        <v>24</v>
      </c>
      <c r="I43" s="91"/>
      <c r="J43" s="91">
        <v>1517469.58</v>
      </c>
      <c r="K43" s="90">
        <v>1517469.58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1130673.02</v>
      </c>
      <c r="H44" s="17" t="s">
        <v>59</v>
      </c>
      <c r="I44" s="91">
        <v>430731.75</v>
      </c>
      <c r="J44" s="91">
        <v>699941.27</v>
      </c>
      <c r="K44" s="90">
        <v>1130673.02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2998412.44</v>
      </c>
      <c r="H46" s="17" t="s">
        <v>24</v>
      </c>
      <c r="I46" s="91"/>
      <c r="J46" s="91">
        <v>2998412.44</v>
      </c>
      <c r="K46" s="90">
        <v>2998412.44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1324606.27</v>
      </c>
      <c r="H47" s="17" t="s">
        <v>15</v>
      </c>
      <c r="I47" s="91">
        <v>1324606.27</v>
      </c>
      <c r="J47" s="91"/>
      <c r="K47" s="90">
        <v>1324606.27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625179.11</v>
      </c>
      <c r="H49" s="17" t="s">
        <v>15</v>
      </c>
      <c r="I49" s="91">
        <v>625179.11</v>
      </c>
      <c r="J49" s="91"/>
      <c r="K49" s="90">
        <v>625179.11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188770.31</v>
      </c>
      <c r="H50" s="17" t="s">
        <v>24</v>
      </c>
      <c r="I50" s="91"/>
      <c r="J50" s="91">
        <v>188770.31</v>
      </c>
      <c r="K50" s="90">
        <v>188770.31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64044.76</v>
      </c>
      <c r="H53" s="17" t="s">
        <v>24</v>
      </c>
      <c r="I53" s="91"/>
      <c r="J53" s="91">
        <v>64044.76</v>
      </c>
      <c r="K53" s="90">
        <v>64044.76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112658.6</v>
      </c>
      <c r="H54" s="17" t="s">
        <v>24</v>
      </c>
      <c r="I54" s="91"/>
      <c r="J54" s="91">
        <v>112658.6</v>
      </c>
      <c r="K54" s="90">
        <v>112658.6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452614.01</v>
      </c>
      <c r="H55" s="17" t="s">
        <v>24</v>
      </c>
      <c r="I55" s="91"/>
      <c r="J55" s="91">
        <v>452614.01</v>
      </c>
      <c r="K55" s="90">
        <v>452614.01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921636.66</v>
      </c>
      <c r="H56" s="17" t="s">
        <v>24</v>
      </c>
      <c r="I56" s="91"/>
      <c r="J56" s="91">
        <v>921636.66</v>
      </c>
      <c r="K56" s="90">
        <v>921636.66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180148.06</v>
      </c>
      <c r="H58" s="17" t="s">
        <v>24</v>
      </c>
      <c r="I58" s="91"/>
      <c r="J58" s="91">
        <v>180148.06</v>
      </c>
      <c r="K58" s="90">
        <v>180148.06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2100361.66</v>
      </c>
      <c r="H59" s="17" t="s">
        <v>24</v>
      </c>
      <c r="I59" s="91"/>
      <c r="J59" s="91">
        <v>2100361.66</v>
      </c>
      <c r="K59" s="90">
        <v>2100361.66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117663.19</v>
      </c>
      <c r="H60" s="17" t="s">
        <v>24</v>
      </c>
      <c r="I60" s="91"/>
      <c r="J60" s="91">
        <v>117663.19</v>
      </c>
      <c r="K60" s="90">
        <v>117663.19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109060.71</v>
      </c>
      <c r="H66" s="10"/>
      <c r="I66" s="90">
        <v>109060.71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109060.71</v>
      </c>
      <c r="H67" s="17" t="s">
        <v>15</v>
      </c>
      <c r="I67" s="91">
        <v>109060.71</v>
      </c>
      <c r="J67" s="91"/>
      <c r="K67" s="90">
        <v>109060.71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2174090.08</v>
      </c>
      <c r="H70" s="10"/>
      <c r="I70" s="90">
        <v>2174090.08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1512804.61</v>
      </c>
      <c r="H72" s="17" t="s">
        <v>15</v>
      </c>
      <c r="I72" s="91">
        <v>1512804.61</v>
      </c>
      <c r="J72" s="91"/>
      <c r="K72" s="90">
        <v>1512804.61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661285.47</v>
      </c>
      <c r="H73" s="17" t="s">
        <v>15</v>
      </c>
      <c r="I73" s="91">
        <v>661285.47</v>
      </c>
      <c r="J73" s="91"/>
      <c r="K73" s="90">
        <v>661285.47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21713511.859999999</v>
      </c>
      <c r="H76" s="26"/>
      <c r="I76" s="94">
        <v>10246310.02</v>
      </c>
      <c r="J76" s="94">
        <v>11467201.839999996</v>
      </c>
      <c r="K76" s="90">
        <v>21713511.859999996</v>
      </c>
      <c r="L76" s="27"/>
    </row>
    <row r="77" spans="1:12" ht="15.75" x14ac:dyDescent="0.25">
      <c r="F77" s="83" t="s">
        <v>200</v>
      </c>
      <c r="G77" s="95">
        <v>21713511.859999999</v>
      </c>
      <c r="H77" s="14"/>
      <c r="I77" s="85">
        <v>0.47188635749316321</v>
      </c>
      <c r="J77" s="85">
        <v>0.52811364250683657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119467390.15740809</v>
      </c>
      <c r="J83" s="87">
        <v>8.5766584559180917E-2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1242648</v>
      </c>
      <c r="H8" s="10"/>
      <c r="I8" s="90">
        <v>1242648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16669</v>
      </c>
      <c r="H10" s="17"/>
      <c r="I10" s="91">
        <v>16669</v>
      </c>
      <c r="J10" s="91"/>
      <c r="K10" s="90">
        <v>16669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593794</v>
      </c>
      <c r="H11" s="17"/>
      <c r="I11" s="91">
        <v>593794</v>
      </c>
      <c r="J11" s="91"/>
      <c r="K11" s="90">
        <v>593794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161335</v>
      </c>
      <c r="H12" s="17"/>
      <c r="I12" s="91">
        <v>161335</v>
      </c>
      <c r="J12" s="91"/>
      <c r="K12" s="90">
        <v>161335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392304</v>
      </c>
      <c r="H13" s="17"/>
      <c r="I13" s="91">
        <v>392304</v>
      </c>
      <c r="J13" s="91"/>
      <c r="K13" s="90">
        <v>392304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78546</v>
      </c>
      <c r="H20" s="17"/>
      <c r="I20" s="91">
        <v>78546</v>
      </c>
      <c r="J20" s="91"/>
      <c r="K20" s="90">
        <v>78546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1871544</v>
      </c>
      <c r="H25" s="10"/>
      <c r="I25" s="90">
        <v>1188842.3599999999</v>
      </c>
      <c r="J25" s="90">
        <v>682701.64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175685</v>
      </c>
      <c r="H28" s="17" t="s">
        <v>15</v>
      </c>
      <c r="I28" s="91">
        <v>175685</v>
      </c>
      <c r="J28" s="91"/>
      <c r="K28" s="90">
        <v>175685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180300</v>
      </c>
      <c r="H29" s="17" t="s">
        <v>15</v>
      </c>
      <c r="I29" s="91">
        <v>180300</v>
      </c>
      <c r="J29" s="91"/>
      <c r="K29" s="90">
        <v>180300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61604</v>
      </c>
      <c r="H30" s="17" t="s">
        <v>59</v>
      </c>
      <c r="I30" s="91">
        <v>39217.360000000001</v>
      </c>
      <c r="J30" s="91">
        <v>22386.639999999999</v>
      </c>
      <c r="K30" s="90">
        <v>61604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214296</v>
      </c>
      <c r="H31" s="17" t="s">
        <v>15</v>
      </c>
      <c r="I31" s="91">
        <v>214296</v>
      </c>
      <c r="J31" s="91"/>
      <c r="K31" s="90">
        <v>214296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415242</v>
      </c>
      <c r="H32" s="17" t="s">
        <v>24</v>
      </c>
      <c r="I32" s="91"/>
      <c r="J32" s="91">
        <v>415242</v>
      </c>
      <c r="K32" s="90">
        <v>415242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130985</v>
      </c>
      <c r="H33" s="17" t="s">
        <v>24</v>
      </c>
      <c r="I33" s="91"/>
      <c r="J33" s="91">
        <v>130985</v>
      </c>
      <c r="K33" s="90">
        <v>130985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161711</v>
      </c>
      <c r="H34" s="17" t="s">
        <v>15</v>
      </c>
      <c r="I34" s="91">
        <v>161711</v>
      </c>
      <c r="J34" s="91"/>
      <c r="K34" s="90">
        <v>161711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417633</v>
      </c>
      <c r="H35" s="17" t="s">
        <v>15</v>
      </c>
      <c r="I35" s="91">
        <v>417633</v>
      </c>
      <c r="J35" s="91"/>
      <c r="K35" s="90">
        <v>417633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14729</v>
      </c>
      <c r="H40" s="17" t="s">
        <v>24</v>
      </c>
      <c r="I40" s="91"/>
      <c r="J40" s="91">
        <v>14729</v>
      </c>
      <c r="K40" s="90">
        <v>14729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99359</v>
      </c>
      <c r="H41" s="17" t="s">
        <v>24</v>
      </c>
      <c r="I41" s="91"/>
      <c r="J41" s="91">
        <v>99359</v>
      </c>
      <c r="K41" s="90">
        <v>99359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3750134</v>
      </c>
      <c r="H42" s="10"/>
      <c r="I42" s="90">
        <v>1129531</v>
      </c>
      <c r="J42" s="90">
        <v>2620603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1571180</v>
      </c>
      <c r="H44" s="17" t="s">
        <v>24</v>
      </c>
      <c r="I44" s="91"/>
      <c r="J44" s="91">
        <v>1571180</v>
      </c>
      <c r="K44" s="90">
        <v>1571180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821519</v>
      </c>
      <c r="H47" s="17" t="s">
        <v>59</v>
      </c>
      <c r="I47" s="91">
        <v>814083</v>
      </c>
      <c r="J47" s="91">
        <v>7436</v>
      </c>
      <c r="K47" s="90">
        <v>821519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199427</v>
      </c>
      <c r="H49" s="17" t="s">
        <v>15</v>
      </c>
      <c r="I49" s="91">
        <v>199427</v>
      </c>
      <c r="J49" s="91"/>
      <c r="K49" s="90">
        <v>199427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223633</v>
      </c>
      <c r="H54" s="17" t="s">
        <v>24</v>
      </c>
      <c r="I54" s="91"/>
      <c r="J54" s="91">
        <v>223633</v>
      </c>
      <c r="K54" s="90">
        <v>223633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650438</v>
      </c>
      <c r="H55" s="17" t="s">
        <v>24</v>
      </c>
      <c r="I55" s="91"/>
      <c r="J55" s="91">
        <v>650438</v>
      </c>
      <c r="K55" s="90">
        <v>650438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167916</v>
      </c>
      <c r="H57" s="17" t="s">
        <v>24</v>
      </c>
      <c r="I57" s="91"/>
      <c r="J57" s="91">
        <v>167916</v>
      </c>
      <c r="K57" s="90">
        <v>167916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116021</v>
      </c>
      <c r="H61" s="17" t="s">
        <v>15</v>
      </c>
      <c r="I61" s="91">
        <v>116021</v>
      </c>
      <c r="J61" s="91"/>
      <c r="K61" s="90">
        <v>116021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392907</v>
      </c>
      <c r="H70" s="10"/>
      <c r="I70" s="90">
        <v>392907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392907</v>
      </c>
      <c r="H73" s="17"/>
      <c r="I73" s="91">
        <v>392907</v>
      </c>
      <c r="J73" s="91"/>
      <c r="K73" s="90">
        <v>392907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7257233</v>
      </c>
      <c r="H76" s="26"/>
      <c r="I76" s="94">
        <v>3953928.36</v>
      </c>
      <c r="J76" s="94">
        <v>3303304.64</v>
      </c>
      <c r="K76" s="90">
        <v>7257233</v>
      </c>
      <c r="L76" s="27"/>
    </row>
    <row r="77" spans="1:12" ht="15.75" x14ac:dyDescent="0.25">
      <c r="F77" s="83" t="s">
        <v>200</v>
      </c>
      <c r="G77" s="95">
        <v>7257233</v>
      </c>
      <c r="H77" s="14"/>
      <c r="I77" s="85">
        <v>0.54482588060766413</v>
      </c>
      <c r="J77" s="85">
        <v>0.45517411939233593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84893407.636719316</v>
      </c>
      <c r="J83" s="87">
        <v>4.6575210844637956E-2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1539047.4400000002</v>
      </c>
      <c r="H8" s="10"/>
      <c r="I8" s="90">
        <v>1181671.9500000002</v>
      </c>
      <c r="J8" s="90">
        <v>357375.49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9167.1299999999992</v>
      </c>
      <c r="H10" s="17" t="s">
        <v>15</v>
      </c>
      <c r="I10" s="91">
        <v>9167.1299999999992</v>
      </c>
      <c r="J10" s="91"/>
      <c r="K10" s="90">
        <v>9167.1299999999992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477008.53</v>
      </c>
      <c r="H11" s="17" t="s">
        <v>15</v>
      </c>
      <c r="I11" s="91">
        <v>477008.53</v>
      </c>
      <c r="J11" s="91"/>
      <c r="K11" s="90">
        <v>477008.53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748347.6</v>
      </c>
      <c r="H13" s="17" t="s">
        <v>59</v>
      </c>
      <c r="I13" s="91">
        <v>449008.56</v>
      </c>
      <c r="J13" s="91">
        <v>299339.03999999998</v>
      </c>
      <c r="K13" s="90">
        <v>748347.6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203018.77</v>
      </c>
      <c r="H18" s="17" t="s">
        <v>59</v>
      </c>
      <c r="I18" s="91">
        <v>144982.32</v>
      </c>
      <c r="J18" s="91">
        <v>58036.45</v>
      </c>
      <c r="K18" s="90">
        <v>203018.77000000002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40999.050000000003</v>
      </c>
      <c r="H20" s="17" t="s">
        <v>15</v>
      </c>
      <c r="I20" s="91">
        <v>40999.050000000003</v>
      </c>
      <c r="J20" s="91"/>
      <c r="K20" s="90">
        <v>40999.050000000003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60506.36</v>
      </c>
      <c r="H21" s="17" t="s">
        <v>15</v>
      </c>
      <c r="I21" s="91">
        <v>60506.36</v>
      </c>
      <c r="J21" s="91"/>
      <c r="K21" s="90">
        <v>60506.36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560397.1</v>
      </c>
      <c r="H25" s="10"/>
      <c r="I25" s="90">
        <v>206921.07</v>
      </c>
      <c r="J25" s="90">
        <v>353476.02999999997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62767.98</v>
      </c>
      <c r="H26" s="17" t="s">
        <v>59</v>
      </c>
      <c r="I26" s="91">
        <v>11374.16</v>
      </c>
      <c r="J26" s="91">
        <v>51393.82</v>
      </c>
      <c r="K26" s="90">
        <v>62767.979999999996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73904.55</v>
      </c>
      <c r="H28" s="17" t="s">
        <v>59</v>
      </c>
      <c r="I28" s="91">
        <v>55428.42</v>
      </c>
      <c r="J28" s="91">
        <v>18476.13</v>
      </c>
      <c r="K28" s="90">
        <v>73904.55</v>
      </c>
      <c r="L28" s="18" t="s">
        <v>273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96420.37</v>
      </c>
      <c r="H30" s="17" t="s">
        <v>59</v>
      </c>
      <c r="I30" s="91">
        <v>72315.28</v>
      </c>
      <c r="J30" s="91">
        <v>24105.09</v>
      </c>
      <c r="K30" s="90">
        <v>96420.37</v>
      </c>
      <c r="L30" s="18" t="s">
        <v>274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90404.27</v>
      </c>
      <c r="H31" s="17" t="s">
        <v>59</v>
      </c>
      <c r="I31" s="91">
        <v>67803.210000000006</v>
      </c>
      <c r="J31" s="91">
        <v>22601.06</v>
      </c>
      <c r="K31" s="90">
        <v>90404.27</v>
      </c>
      <c r="L31" s="18" t="s">
        <v>275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113357.14</v>
      </c>
      <c r="H32" s="17" t="s">
        <v>24</v>
      </c>
      <c r="I32" s="91"/>
      <c r="J32" s="91">
        <v>113357.14</v>
      </c>
      <c r="K32" s="90">
        <v>113357.14</v>
      </c>
      <c r="L32" s="18" t="s">
        <v>247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37230.870000000003</v>
      </c>
      <c r="H33" s="17" t="s">
        <v>24</v>
      </c>
      <c r="I33" s="91"/>
      <c r="J33" s="91">
        <v>37230.870000000003</v>
      </c>
      <c r="K33" s="90">
        <v>37230.870000000003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86311.92</v>
      </c>
      <c r="H40" s="17" t="s">
        <v>24</v>
      </c>
      <c r="I40" s="91"/>
      <c r="J40" s="91">
        <v>86311.92</v>
      </c>
      <c r="K40" s="90">
        <v>86311.92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1974819.5</v>
      </c>
      <c r="H42" s="10"/>
      <c r="I42" s="90">
        <v>809251.67999999993</v>
      </c>
      <c r="J42" s="90">
        <v>1165567.82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975769.1</v>
      </c>
      <c r="H44" s="17" t="s">
        <v>59</v>
      </c>
      <c r="I44" s="91">
        <v>195153.81999999995</v>
      </c>
      <c r="J44" s="91">
        <v>780615.28</v>
      </c>
      <c r="K44" s="90">
        <v>975769.1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161461.06</v>
      </c>
      <c r="H45" s="17" t="s">
        <v>24</v>
      </c>
      <c r="I45" s="91">
        <v>0</v>
      </c>
      <c r="J45" s="91">
        <v>161461.06</v>
      </c>
      <c r="K45" s="90">
        <v>161461.06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382613.59</v>
      </c>
      <c r="H47" s="17" t="s">
        <v>15</v>
      </c>
      <c r="I47" s="91">
        <v>382613.59</v>
      </c>
      <c r="J47" s="91"/>
      <c r="K47" s="90">
        <v>382613.59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231484.27</v>
      </c>
      <c r="H49" s="17" t="s">
        <v>15</v>
      </c>
      <c r="I49" s="91">
        <v>231484.27</v>
      </c>
      <c r="J49" s="91"/>
      <c r="K49" s="90">
        <v>231484.27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80495.8</v>
      </c>
      <c r="H54" s="17" t="s">
        <v>24</v>
      </c>
      <c r="I54" s="91">
        <v>0</v>
      </c>
      <c r="J54" s="91">
        <v>80495.8</v>
      </c>
      <c r="K54" s="90">
        <v>80495.8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142995.68</v>
      </c>
      <c r="H62" s="17" t="s">
        <v>24</v>
      </c>
      <c r="I62" s="91"/>
      <c r="J62" s="91">
        <v>142995.68</v>
      </c>
      <c r="K62" s="90">
        <v>142995.68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618802.64</v>
      </c>
      <c r="H70" s="10"/>
      <c r="I70" s="90">
        <v>0</v>
      </c>
      <c r="J70" s="90">
        <v>618802.64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413048.29</v>
      </c>
      <c r="H72" s="17" t="s">
        <v>24</v>
      </c>
      <c r="I72" s="91"/>
      <c r="J72" s="91">
        <v>413048.29</v>
      </c>
      <c r="K72" s="90">
        <v>413048.29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205754.35</v>
      </c>
      <c r="H73" s="17" t="s">
        <v>24</v>
      </c>
      <c r="I73" s="91"/>
      <c r="J73" s="91">
        <v>205754.35</v>
      </c>
      <c r="K73" s="90">
        <v>205754.35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4693066.68</v>
      </c>
      <c r="H76" s="26"/>
      <c r="I76" s="94">
        <v>2197844.7000000002</v>
      </c>
      <c r="J76" s="94">
        <v>2495221.98</v>
      </c>
      <c r="K76" s="90">
        <v>4693066.68</v>
      </c>
      <c r="L76" s="27"/>
    </row>
    <row r="77" spans="1:12" ht="15.75" x14ac:dyDescent="0.25">
      <c r="F77" s="83" t="s">
        <v>200</v>
      </c>
      <c r="G77" s="95">
        <v>4693066.68</v>
      </c>
      <c r="H77" s="14"/>
      <c r="I77" s="85">
        <v>0.46831738175942567</v>
      </c>
      <c r="J77" s="85">
        <v>0.53168261824057439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20616547.170000002</v>
      </c>
      <c r="J83" s="87">
        <v>0.10660585799731663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1462597</v>
      </c>
      <c r="H8" s="10"/>
      <c r="I8" s="90">
        <v>773854</v>
      </c>
      <c r="J8" s="90">
        <v>688743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 t="s">
        <v>24</v>
      </c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7619</v>
      </c>
      <c r="H10" s="17" t="s">
        <v>15</v>
      </c>
      <c r="I10" s="91">
        <v>7619</v>
      </c>
      <c r="J10" s="91"/>
      <c r="K10" s="90">
        <v>7619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426001</v>
      </c>
      <c r="H11" s="17" t="s">
        <v>15</v>
      </c>
      <c r="I11" s="91">
        <v>426001</v>
      </c>
      <c r="J11" s="91"/>
      <c r="K11" s="90">
        <v>426001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621016</v>
      </c>
      <c r="H13" s="17" t="s">
        <v>59</v>
      </c>
      <c r="I13" s="91">
        <v>290750</v>
      </c>
      <c r="J13" s="91">
        <v>330266</v>
      </c>
      <c r="K13" s="90">
        <v>621016</v>
      </c>
      <c r="L13" s="18" t="s">
        <v>307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266765</v>
      </c>
      <c r="H14" s="17" t="s">
        <v>24</v>
      </c>
      <c r="I14" s="91"/>
      <c r="J14" s="91">
        <v>266765</v>
      </c>
      <c r="K14" s="90">
        <v>266765</v>
      </c>
      <c r="L14" s="18" t="s">
        <v>308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58534</v>
      </c>
      <c r="H19" s="17" t="s">
        <v>24</v>
      </c>
      <c r="I19" s="92"/>
      <c r="J19" s="92">
        <v>58534</v>
      </c>
      <c r="K19" s="90">
        <v>58534</v>
      </c>
      <c r="L19" s="18" t="s">
        <v>309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49484</v>
      </c>
      <c r="H20" s="17" t="s">
        <v>15</v>
      </c>
      <c r="I20" s="91">
        <v>49484</v>
      </c>
      <c r="J20" s="91"/>
      <c r="K20" s="90">
        <v>49484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33178</v>
      </c>
      <c r="H21" s="17" t="s">
        <v>24</v>
      </c>
      <c r="I21" s="91"/>
      <c r="J21" s="91">
        <v>33178</v>
      </c>
      <c r="K21" s="90">
        <v>33178</v>
      </c>
      <c r="L21" s="18" t="s">
        <v>310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850637</v>
      </c>
      <c r="H25" s="10"/>
      <c r="I25" s="90">
        <v>737837</v>
      </c>
      <c r="J25" s="90">
        <v>112800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621314</v>
      </c>
      <c r="H30" s="17" t="s">
        <v>59</v>
      </c>
      <c r="I30" s="91">
        <v>540052</v>
      </c>
      <c r="J30" s="91">
        <v>81262</v>
      </c>
      <c r="K30" s="90">
        <v>621314</v>
      </c>
      <c r="L30" s="18" t="s">
        <v>311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197785</v>
      </c>
      <c r="H31" s="17" t="s">
        <v>15</v>
      </c>
      <c r="I31" s="91">
        <v>197785</v>
      </c>
      <c r="J31" s="91"/>
      <c r="K31" s="90">
        <v>197785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31538</v>
      </c>
      <c r="H40" s="17" t="s">
        <v>24</v>
      </c>
      <c r="I40" s="91"/>
      <c r="J40" s="91">
        <v>31538</v>
      </c>
      <c r="K40" s="90">
        <v>31538</v>
      </c>
      <c r="L40" s="18" t="s">
        <v>312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2852535</v>
      </c>
      <c r="H42" s="10"/>
      <c r="I42" s="90">
        <v>655698</v>
      </c>
      <c r="J42" s="90">
        <v>2196837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1342001</v>
      </c>
      <c r="H43" s="17" t="s">
        <v>24</v>
      </c>
      <c r="I43" s="91"/>
      <c r="J43" s="91">
        <v>1342001</v>
      </c>
      <c r="K43" s="90">
        <v>1342001</v>
      </c>
      <c r="L43" s="18" t="s">
        <v>313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553516</v>
      </c>
      <c r="H47" s="17" t="s">
        <v>15</v>
      </c>
      <c r="I47" s="91">
        <v>553516</v>
      </c>
      <c r="J47" s="91"/>
      <c r="K47" s="90">
        <v>553516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63884</v>
      </c>
      <c r="H49" s="17" t="s">
        <v>15</v>
      </c>
      <c r="I49" s="91">
        <v>63884</v>
      </c>
      <c r="J49" s="91"/>
      <c r="K49" s="90">
        <v>63884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38633</v>
      </c>
      <c r="H54" s="17" t="s">
        <v>24</v>
      </c>
      <c r="I54" s="91"/>
      <c r="J54" s="91">
        <v>38633</v>
      </c>
      <c r="K54" s="90">
        <v>38633</v>
      </c>
      <c r="L54" s="18" t="s">
        <v>314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134992</v>
      </c>
      <c r="H55" s="17" t="s">
        <v>24</v>
      </c>
      <c r="I55" s="91"/>
      <c r="J55" s="91">
        <v>134992</v>
      </c>
      <c r="K55" s="90">
        <v>134992</v>
      </c>
      <c r="L55" s="18" t="s">
        <v>315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198080</v>
      </c>
      <c r="H56" s="17" t="s">
        <v>24</v>
      </c>
      <c r="I56" s="91"/>
      <c r="J56" s="91">
        <v>198080</v>
      </c>
      <c r="K56" s="90">
        <v>198080</v>
      </c>
      <c r="L56" s="18" t="s">
        <v>316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12069</v>
      </c>
      <c r="H57" s="17" t="s">
        <v>24</v>
      </c>
      <c r="I57" s="91"/>
      <c r="J57" s="91">
        <v>12069</v>
      </c>
      <c r="K57" s="90">
        <v>12069</v>
      </c>
      <c r="L57" s="18" t="s">
        <v>317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435264</v>
      </c>
      <c r="H59" s="17"/>
      <c r="I59" s="91"/>
      <c r="J59" s="91">
        <v>435264</v>
      </c>
      <c r="K59" s="90">
        <v>435264</v>
      </c>
      <c r="L59" s="18" t="s">
        <v>318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9782</v>
      </c>
      <c r="H60" s="17" t="s">
        <v>24</v>
      </c>
      <c r="I60" s="91"/>
      <c r="J60" s="91">
        <v>9782</v>
      </c>
      <c r="K60" s="90">
        <v>9782</v>
      </c>
      <c r="L60" s="18" t="s">
        <v>319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38298</v>
      </c>
      <c r="H61" s="17" t="s">
        <v>15</v>
      </c>
      <c r="I61" s="91">
        <v>38298</v>
      </c>
      <c r="J61" s="91"/>
      <c r="K61" s="90">
        <v>38298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1205</v>
      </c>
      <c r="H62" s="17" t="s">
        <v>24</v>
      </c>
      <c r="I62" s="91"/>
      <c r="J62" s="91">
        <v>1205</v>
      </c>
      <c r="K62" s="90">
        <v>1205</v>
      </c>
      <c r="L62" s="18" t="s">
        <v>320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24811</v>
      </c>
      <c r="H63" s="17" t="s">
        <v>24</v>
      </c>
      <c r="I63" s="91"/>
      <c r="J63" s="91">
        <v>24811</v>
      </c>
      <c r="K63" s="90">
        <v>24811</v>
      </c>
      <c r="L63" s="18" t="s">
        <v>321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520803</v>
      </c>
      <c r="H70" s="10"/>
      <c r="I70" s="90">
        <v>189853</v>
      </c>
      <c r="J70" s="90">
        <v>330950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250043</v>
      </c>
      <c r="H72" s="17" t="s">
        <v>59</v>
      </c>
      <c r="I72" s="91">
        <v>189853</v>
      </c>
      <c r="J72" s="91">
        <v>60190</v>
      </c>
      <c r="K72" s="90">
        <v>250043</v>
      </c>
      <c r="L72" s="80" t="s">
        <v>322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270760</v>
      </c>
      <c r="H73" s="17" t="s">
        <v>24</v>
      </c>
      <c r="I73" s="91"/>
      <c r="J73" s="91">
        <v>270760</v>
      </c>
      <c r="K73" s="90">
        <v>270760</v>
      </c>
      <c r="L73" s="18" t="s">
        <v>323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5686572</v>
      </c>
      <c r="H76" s="26"/>
      <c r="I76" s="94">
        <v>2357242</v>
      </c>
      <c r="J76" s="94">
        <v>3329330</v>
      </c>
      <c r="K76" s="90">
        <v>5686572</v>
      </c>
      <c r="L76" s="27"/>
    </row>
    <row r="77" spans="1:12" ht="15.75" x14ac:dyDescent="0.25">
      <c r="F77" s="83" t="s">
        <v>200</v>
      </c>
      <c r="G77" s="95">
        <v>5686572</v>
      </c>
      <c r="H77" s="14"/>
      <c r="I77" s="85">
        <v>0.41452776822310522</v>
      </c>
      <c r="J77" s="85">
        <v>0.58547223177689478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23588244.129999999</v>
      </c>
      <c r="J83" s="87">
        <v>9.9932915184730201E-2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2492503.91</v>
      </c>
      <c r="H8" s="10"/>
      <c r="I8" s="90">
        <v>1569993.51</v>
      </c>
      <c r="J8" s="90">
        <v>922510.40000000014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6622.39</v>
      </c>
      <c r="H10" s="17" t="s">
        <v>15</v>
      </c>
      <c r="I10" s="91">
        <v>6622.39</v>
      </c>
      <c r="J10" s="91">
        <v>0</v>
      </c>
      <c r="K10" s="90">
        <v>6622.39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549836.25</v>
      </c>
      <c r="H11" s="17" t="s">
        <v>59</v>
      </c>
      <c r="I11" s="91">
        <v>530912.5</v>
      </c>
      <c r="J11" s="91">
        <v>18923.75</v>
      </c>
      <c r="K11" s="90">
        <v>549836.25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757279.3899999999</v>
      </c>
      <c r="H13" s="17" t="s">
        <v>59</v>
      </c>
      <c r="I13" s="91">
        <v>681551.45</v>
      </c>
      <c r="J13" s="91">
        <v>75727.94</v>
      </c>
      <c r="K13" s="90">
        <v>757279.3899999999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458100.4</v>
      </c>
      <c r="H14" s="17" t="s">
        <v>59</v>
      </c>
      <c r="I14" s="91">
        <v>45810.04</v>
      </c>
      <c r="J14" s="91">
        <v>412290.36000000004</v>
      </c>
      <c r="K14" s="90">
        <v>458100.4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4016.61</v>
      </c>
      <c r="H15" s="17" t="s">
        <v>59</v>
      </c>
      <c r="I15" s="91">
        <v>2008.3</v>
      </c>
      <c r="J15" s="91">
        <v>2008.31</v>
      </c>
      <c r="K15" s="90">
        <v>4016.6099999999997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12500</v>
      </c>
      <c r="H16" s="17" t="s">
        <v>15</v>
      </c>
      <c r="I16" s="91">
        <v>12500</v>
      </c>
      <c r="J16" s="91">
        <v>0</v>
      </c>
      <c r="K16" s="90">
        <v>12500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121187.71</v>
      </c>
      <c r="H17" s="17" t="s">
        <v>24</v>
      </c>
      <c r="I17" s="91">
        <v>0</v>
      </c>
      <c r="J17" s="91">
        <v>121187.71</v>
      </c>
      <c r="K17" s="90">
        <v>121187.71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206301.03</v>
      </c>
      <c r="H18" s="17" t="s">
        <v>24</v>
      </c>
      <c r="I18" s="91">
        <v>0</v>
      </c>
      <c r="J18" s="91">
        <v>206301.03</v>
      </c>
      <c r="K18" s="90">
        <v>206301.03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290588.83</v>
      </c>
      <c r="H20" s="17" t="s">
        <v>15</v>
      </c>
      <c r="I20" s="91">
        <v>290588.83</v>
      </c>
      <c r="J20" s="91">
        <v>0</v>
      </c>
      <c r="K20" s="90">
        <v>290588.83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75865.91</v>
      </c>
      <c r="H21" s="17" t="s">
        <v>24</v>
      </c>
      <c r="I21" s="91">
        <v>0</v>
      </c>
      <c r="J21" s="91">
        <v>75865.91</v>
      </c>
      <c r="K21" s="90">
        <v>75865.91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5238.74</v>
      </c>
      <c r="H22" s="17" t="s">
        <v>24</v>
      </c>
      <c r="I22" s="91">
        <v>0</v>
      </c>
      <c r="J22" s="91">
        <v>5238.74</v>
      </c>
      <c r="K22" s="90">
        <v>5238.74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4966.6499999999996</v>
      </c>
      <c r="H23" s="17" t="s">
        <v>24</v>
      </c>
      <c r="I23" s="91">
        <v>0</v>
      </c>
      <c r="J23" s="91">
        <v>4966.6499999999996</v>
      </c>
      <c r="K23" s="90">
        <v>4966.6499999999996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1530899.8399999999</v>
      </c>
      <c r="H25" s="10"/>
      <c r="I25" s="90">
        <v>1002909</v>
      </c>
      <c r="J25" s="90">
        <v>527990.84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932847.45</v>
      </c>
      <c r="H28" s="17" t="s">
        <v>15</v>
      </c>
      <c r="I28" s="91">
        <v>932847.45</v>
      </c>
      <c r="J28" s="91">
        <v>0</v>
      </c>
      <c r="K28" s="90">
        <v>932847.45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230722.02</v>
      </c>
      <c r="H30" s="17" t="s">
        <v>59</v>
      </c>
      <c r="I30" s="91">
        <v>14961.989999999991</v>
      </c>
      <c r="J30" s="91">
        <v>215760.03</v>
      </c>
      <c r="K30" s="90">
        <v>230722.02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367330.37</v>
      </c>
      <c r="H32" s="17" t="s">
        <v>59</v>
      </c>
      <c r="I32" s="91">
        <v>55099.56</v>
      </c>
      <c r="J32" s="91">
        <v>312230.81</v>
      </c>
      <c r="K32" s="90">
        <v>367330.37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6477842.8400000017</v>
      </c>
      <c r="H42" s="10"/>
      <c r="I42" s="90">
        <v>1427184.35</v>
      </c>
      <c r="J42" s="90">
        <v>5050658.49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3744541.9200000004</v>
      </c>
      <c r="H44" s="17" t="s">
        <v>59</v>
      </c>
      <c r="I44" s="91">
        <v>187227.09</v>
      </c>
      <c r="J44" s="91">
        <v>3557314.83</v>
      </c>
      <c r="K44" s="90">
        <v>3744541.92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241430.87</v>
      </c>
      <c r="H45" s="17" t="s">
        <v>59</v>
      </c>
      <c r="I45" s="91">
        <v>12071.54</v>
      </c>
      <c r="J45" s="91">
        <v>229359.33</v>
      </c>
      <c r="K45" s="90">
        <v>241430.87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830620.56</v>
      </c>
      <c r="H47" s="17" t="s">
        <v>59</v>
      </c>
      <c r="I47" s="91">
        <v>805270.74000000011</v>
      </c>
      <c r="J47" s="91">
        <v>25349.82</v>
      </c>
      <c r="K47" s="90">
        <v>830620.56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158718.48000000001</v>
      </c>
      <c r="H49" s="17" t="s">
        <v>15</v>
      </c>
      <c r="I49" s="91">
        <v>158718.48000000001</v>
      </c>
      <c r="J49" s="91">
        <v>0</v>
      </c>
      <c r="K49" s="90">
        <v>158718.48000000001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4056.2</v>
      </c>
      <c r="H52" s="17" t="s">
        <v>15</v>
      </c>
      <c r="I52" s="91">
        <v>4056.2</v>
      </c>
      <c r="J52" s="91">
        <v>0</v>
      </c>
      <c r="K52" s="90">
        <v>4056.2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127775.08</v>
      </c>
      <c r="H53" s="17" t="s">
        <v>15</v>
      </c>
      <c r="I53" s="91">
        <v>127775.08</v>
      </c>
      <c r="J53" s="91">
        <v>0</v>
      </c>
      <c r="K53" s="90">
        <v>127775.08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111503.45</v>
      </c>
      <c r="H54" s="17" t="s">
        <v>59</v>
      </c>
      <c r="I54" s="91">
        <v>5575.17</v>
      </c>
      <c r="J54" s="91">
        <v>105928.28</v>
      </c>
      <c r="K54" s="90">
        <v>111503.45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288771.02999999997</v>
      </c>
      <c r="H56" s="17" t="s">
        <v>59</v>
      </c>
      <c r="I56" s="91">
        <v>14438.55</v>
      </c>
      <c r="J56" s="91">
        <v>274332.48000000004</v>
      </c>
      <c r="K56" s="90">
        <v>288771.03000000003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109228.91</v>
      </c>
      <c r="H57" s="17" t="s">
        <v>59</v>
      </c>
      <c r="I57" s="91">
        <v>5461.45</v>
      </c>
      <c r="J57" s="91">
        <v>103767.46</v>
      </c>
      <c r="K57" s="90">
        <v>109228.91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3865.71</v>
      </c>
      <c r="H59" s="17" t="s">
        <v>59</v>
      </c>
      <c r="I59" s="91">
        <v>193.29</v>
      </c>
      <c r="J59" s="91">
        <v>3672.42</v>
      </c>
      <c r="K59" s="90">
        <v>3865.71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5806.51</v>
      </c>
      <c r="H60" s="17" t="s">
        <v>59</v>
      </c>
      <c r="I60" s="91">
        <v>290.33</v>
      </c>
      <c r="J60" s="91">
        <v>5516.18</v>
      </c>
      <c r="K60" s="90">
        <v>5806.51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71674.17</v>
      </c>
      <c r="H61" s="17" t="s">
        <v>15</v>
      </c>
      <c r="I61" s="91">
        <v>71674.17</v>
      </c>
      <c r="J61" s="91">
        <v>0</v>
      </c>
      <c r="K61" s="90">
        <v>71674.17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688645.21</v>
      </c>
      <c r="H62" s="17" t="s">
        <v>59</v>
      </c>
      <c r="I62" s="91">
        <v>34432.26</v>
      </c>
      <c r="J62" s="91">
        <v>654212.94999999995</v>
      </c>
      <c r="K62" s="90">
        <v>688645.21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91204.74</v>
      </c>
      <c r="H63" s="17" t="s">
        <v>24</v>
      </c>
      <c r="I63" s="91">
        <v>0</v>
      </c>
      <c r="J63" s="91">
        <v>91204.74</v>
      </c>
      <c r="K63" s="90">
        <v>91204.74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1536369.7999999998</v>
      </c>
      <c r="H70" s="10"/>
      <c r="I70" s="90">
        <v>768599.03</v>
      </c>
      <c r="J70" s="90">
        <v>767770.77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948947.82999999984</v>
      </c>
      <c r="H72" s="17" t="s">
        <v>59</v>
      </c>
      <c r="I72" s="91">
        <v>768599.03</v>
      </c>
      <c r="J72" s="91">
        <v>180348.79999999999</v>
      </c>
      <c r="K72" s="90">
        <v>948947.83000000007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587421.97</v>
      </c>
      <c r="H73" s="17" t="s">
        <v>24</v>
      </c>
      <c r="I73" s="91">
        <v>0</v>
      </c>
      <c r="J73" s="91">
        <v>587421.97</v>
      </c>
      <c r="K73" s="90">
        <v>587421.97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12037616.390000001</v>
      </c>
      <c r="H76" s="26"/>
      <c r="I76" s="94">
        <v>4768685.8899999997</v>
      </c>
      <c r="J76" s="94">
        <v>7268930.5</v>
      </c>
      <c r="K76" s="90">
        <v>12037616.390000001</v>
      </c>
      <c r="L76" s="27"/>
    </row>
    <row r="77" spans="1:12" ht="15.75" x14ac:dyDescent="0.25">
      <c r="F77" s="83" t="s">
        <v>200</v>
      </c>
      <c r="G77" s="95">
        <v>12037616.390000001</v>
      </c>
      <c r="H77" s="14"/>
      <c r="I77" s="85">
        <v>0.39614868388408575</v>
      </c>
      <c r="J77" s="85">
        <v>0.60385131611591414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44857643.629999995</v>
      </c>
      <c r="J83" s="87">
        <v>0.10630709738865524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21163771.869999997</v>
      </c>
      <c r="H8" s="10"/>
      <c r="I8" s="90">
        <v>10852644</v>
      </c>
      <c r="J8" s="90">
        <v>10311127.870000001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1973.43</v>
      </c>
      <c r="H10" s="17" t="s">
        <v>15</v>
      </c>
      <c r="I10" s="91">
        <v>1973.43</v>
      </c>
      <c r="J10" s="91">
        <v>0</v>
      </c>
      <c r="K10" s="90">
        <v>1973.43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2080783.97</v>
      </c>
      <c r="H11" s="17" t="s">
        <v>15</v>
      </c>
      <c r="I11" s="91">
        <v>2080783.97</v>
      </c>
      <c r="J11" s="91">
        <v>0</v>
      </c>
      <c r="K11" s="90">
        <v>2080783.97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6400787.8799999999</v>
      </c>
      <c r="H13" s="17" t="s">
        <v>59</v>
      </c>
      <c r="I13" s="91">
        <v>5672029.4000000004</v>
      </c>
      <c r="J13" s="91">
        <v>728758.48</v>
      </c>
      <c r="K13" s="90">
        <v>6400787.8800000008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8655928.9100000001</v>
      </c>
      <c r="H14" s="17" t="s">
        <v>24</v>
      </c>
      <c r="I14" s="91">
        <v>0</v>
      </c>
      <c r="J14" s="91">
        <v>8655928.9100000001</v>
      </c>
      <c r="K14" s="90">
        <v>8655928.9100000001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425812.89</v>
      </c>
      <c r="H15" s="17" t="s">
        <v>15</v>
      </c>
      <c r="I15" s="91">
        <v>425812.89</v>
      </c>
      <c r="J15" s="91">
        <v>0</v>
      </c>
      <c r="K15" s="90">
        <v>425812.89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829919.07</v>
      </c>
      <c r="H17" s="17" t="s">
        <v>15</v>
      </c>
      <c r="I17" s="91">
        <v>829919.07</v>
      </c>
      <c r="J17" s="91">
        <v>0</v>
      </c>
      <c r="K17" s="90">
        <v>829919.07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926440.48</v>
      </c>
      <c r="H18" s="81" t="s">
        <v>24</v>
      </c>
      <c r="I18" s="91">
        <v>0</v>
      </c>
      <c r="J18" s="91">
        <v>926440.48</v>
      </c>
      <c r="K18" s="90">
        <v>926440.48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>
        <v>0</v>
      </c>
      <c r="J19" s="92">
        <v>0</v>
      </c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1096746.96</v>
      </c>
      <c r="H20" s="17" t="s">
        <v>15</v>
      </c>
      <c r="I20" s="91">
        <v>1096746.96</v>
      </c>
      <c r="J20" s="91">
        <v>0</v>
      </c>
      <c r="K20" s="90">
        <v>1096746.96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745185.88</v>
      </c>
      <c r="H21" s="17" t="s">
        <v>15</v>
      </c>
      <c r="I21" s="91">
        <v>745185.88</v>
      </c>
      <c r="J21" s="91">
        <v>0</v>
      </c>
      <c r="K21" s="90">
        <v>745185.88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192.4</v>
      </c>
      <c r="H24" s="17" t="s">
        <v>15</v>
      </c>
      <c r="I24" s="93">
        <v>192.4</v>
      </c>
      <c r="J24" s="93">
        <v>0</v>
      </c>
      <c r="K24" s="90">
        <v>192.4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10150893.739999998</v>
      </c>
      <c r="H25" s="10"/>
      <c r="I25" s="90">
        <v>4561667.6100000003</v>
      </c>
      <c r="J25" s="90">
        <v>5589226.1300000008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413006.97000000003</v>
      </c>
      <c r="H28" s="17" t="s">
        <v>15</v>
      </c>
      <c r="I28" s="91">
        <v>413006.97000000003</v>
      </c>
      <c r="J28" s="91">
        <v>0</v>
      </c>
      <c r="K28" s="90">
        <v>413006.97000000003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4198602.92</v>
      </c>
      <c r="H29" s="17" t="s">
        <v>59</v>
      </c>
      <c r="I29" s="91">
        <v>1552457.1099999999</v>
      </c>
      <c r="J29" s="91">
        <v>2646145.81</v>
      </c>
      <c r="K29" s="90">
        <v>4198602.92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290905.61</v>
      </c>
      <c r="H30" s="17" t="s">
        <v>15</v>
      </c>
      <c r="I30" s="91">
        <v>290905.61</v>
      </c>
      <c r="J30" s="91">
        <v>0</v>
      </c>
      <c r="K30" s="90">
        <v>290905.61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592522.71</v>
      </c>
      <c r="H31" s="17" t="s">
        <v>15</v>
      </c>
      <c r="I31" s="91">
        <v>592522.71</v>
      </c>
      <c r="J31" s="91">
        <v>0</v>
      </c>
      <c r="K31" s="90">
        <v>592522.71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1408539.23</v>
      </c>
      <c r="H32" s="17" t="s">
        <v>24</v>
      </c>
      <c r="I32" s="91">
        <v>0</v>
      </c>
      <c r="J32" s="91">
        <v>1408539.23</v>
      </c>
      <c r="K32" s="90">
        <v>1408539.23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705148.80999999994</v>
      </c>
      <c r="H34" s="17" t="s">
        <v>15</v>
      </c>
      <c r="I34" s="91">
        <v>705148.80999999994</v>
      </c>
      <c r="J34" s="91">
        <v>0</v>
      </c>
      <c r="K34" s="90">
        <v>705148.80999999994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1150106.77</v>
      </c>
      <c r="H35" s="17" t="s">
        <v>59</v>
      </c>
      <c r="I35" s="91">
        <v>462044.12</v>
      </c>
      <c r="J35" s="91">
        <v>688062.65</v>
      </c>
      <c r="K35" s="90">
        <v>1150106.77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545582.28</v>
      </c>
      <c r="H36" s="17" t="s">
        <v>15</v>
      </c>
      <c r="I36" s="91">
        <v>545582.28</v>
      </c>
      <c r="J36" s="91">
        <v>0</v>
      </c>
      <c r="K36" s="90">
        <v>545582.28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846478.44000000006</v>
      </c>
      <c r="H41" s="17" t="s">
        <v>24</v>
      </c>
      <c r="I41" s="91">
        <v>0</v>
      </c>
      <c r="J41" s="91">
        <v>846478.44000000006</v>
      </c>
      <c r="K41" s="90">
        <v>846478.44000000006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26904100.620000005</v>
      </c>
      <c r="H42" s="10"/>
      <c r="I42" s="90">
        <v>5137729.54</v>
      </c>
      <c r="J42" s="90">
        <v>21766371.079999998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774308.67</v>
      </c>
      <c r="H43" s="17" t="s">
        <v>24</v>
      </c>
      <c r="I43" s="91"/>
      <c r="J43" s="91">
        <v>774308.67</v>
      </c>
      <c r="K43" s="90">
        <v>774308.67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8081277.6699999999</v>
      </c>
      <c r="H44" s="17" t="s">
        <v>24</v>
      </c>
      <c r="I44" s="91"/>
      <c r="J44" s="91">
        <v>8081277.6699999999</v>
      </c>
      <c r="K44" s="90">
        <v>8081277.6699999999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2918436.54</v>
      </c>
      <c r="H45" s="17" t="s">
        <v>24</v>
      </c>
      <c r="I45" s="91"/>
      <c r="J45" s="91">
        <v>2918436.54</v>
      </c>
      <c r="K45" s="90">
        <v>2918436.54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771333.94</v>
      </c>
      <c r="H46" s="17" t="s">
        <v>24</v>
      </c>
      <c r="I46" s="91"/>
      <c r="J46" s="91">
        <v>771333.94</v>
      </c>
      <c r="K46" s="90">
        <v>771333.94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2568094.19</v>
      </c>
      <c r="H47" s="17" t="s">
        <v>15</v>
      </c>
      <c r="I47" s="91">
        <v>2568094.19</v>
      </c>
      <c r="J47" s="91"/>
      <c r="K47" s="90">
        <v>2568094.19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421465.89</v>
      </c>
      <c r="H48" s="17" t="s">
        <v>15</v>
      </c>
      <c r="I48" s="91">
        <v>421465.89</v>
      </c>
      <c r="J48" s="91"/>
      <c r="K48" s="90">
        <v>421465.89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1229189.5</v>
      </c>
      <c r="H49" s="17" t="s">
        <v>15</v>
      </c>
      <c r="I49" s="91">
        <v>1229189.5</v>
      </c>
      <c r="J49" s="91"/>
      <c r="K49" s="90">
        <v>1229189.5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511780.46</v>
      </c>
      <c r="H53" s="17" t="s">
        <v>15</v>
      </c>
      <c r="I53" s="91">
        <v>511780.45999999996</v>
      </c>
      <c r="J53" s="91">
        <v>0</v>
      </c>
      <c r="K53" s="90">
        <v>511780.45999999996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741722.01</v>
      </c>
      <c r="H54" s="17" t="s">
        <v>24</v>
      </c>
      <c r="I54" s="91">
        <v>0</v>
      </c>
      <c r="J54" s="91">
        <v>741722.01</v>
      </c>
      <c r="K54" s="90">
        <v>741722.01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178241.67</v>
      </c>
      <c r="H55" s="17" t="s">
        <v>24</v>
      </c>
      <c r="I55" s="91">
        <v>0</v>
      </c>
      <c r="J55" s="91">
        <v>178241.67</v>
      </c>
      <c r="K55" s="90">
        <v>178241.67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1025280.83</v>
      </c>
      <c r="H56" s="17" t="s">
        <v>24</v>
      </c>
      <c r="I56" s="91">
        <v>0</v>
      </c>
      <c r="J56" s="91">
        <v>1025280.8300000001</v>
      </c>
      <c r="K56" s="90">
        <v>1025280.8300000001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274221.42</v>
      </c>
      <c r="H57" s="17" t="s">
        <v>24</v>
      </c>
      <c r="I57" s="91">
        <v>0</v>
      </c>
      <c r="J57" s="91">
        <v>274221.42</v>
      </c>
      <c r="K57" s="90">
        <v>274221.42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472074.52</v>
      </c>
      <c r="H58" s="17" t="s">
        <v>24</v>
      </c>
      <c r="I58" s="91">
        <v>0</v>
      </c>
      <c r="J58" s="91">
        <v>472074.52</v>
      </c>
      <c r="K58" s="90">
        <v>472074.52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396923.03</v>
      </c>
      <c r="H59" s="17" t="s">
        <v>15</v>
      </c>
      <c r="I59" s="91">
        <v>396923.03</v>
      </c>
      <c r="J59" s="91"/>
      <c r="K59" s="90">
        <v>396923.03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6125.22</v>
      </c>
      <c r="H60" s="17" t="s">
        <v>15</v>
      </c>
      <c r="I60" s="91">
        <v>6125.22</v>
      </c>
      <c r="J60" s="91">
        <v>0</v>
      </c>
      <c r="K60" s="90">
        <v>6125.22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4151.25</v>
      </c>
      <c r="H61" s="17" t="s">
        <v>15</v>
      </c>
      <c r="I61" s="91">
        <v>4151.25</v>
      </c>
      <c r="J61" s="91">
        <v>0</v>
      </c>
      <c r="K61" s="90">
        <v>4151.25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6366924.46</v>
      </c>
      <c r="H62" s="17" t="s">
        <v>24</v>
      </c>
      <c r="I62" s="91">
        <v>0</v>
      </c>
      <c r="J62" s="91">
        <v>6366924.46</v>
      </c>
      <c r="K62" s="90">
        <v>6366924.46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162549.35</v>
      </c>
      <c r="H63" s="17" t="s">
        <v>24</v>
      </c>
      <c r="I63" s="91">
        <v>0</v>
      </c>
      <c r="J63" s="91">
        <v>162549.35</v>
      </c>
      <c r="K63" s="90">
        <v>162549.35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82743.259999999995</v>
      </c>
      <c r="H66" s="10"/>
      <c r="I66" s="90">
        <v>82743.259999999995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82743.259999999995</v>
      </c>
      <c r="H69" s="17" t="s">
        <v>24</v>
      </c>
      <c r="I69" s="91">
        <v>82743.259999999995</v>
      </c>
      <c r="J69" s="91"/>
      <c r="K69" s="90">
        <v>82743.259999999995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5930814.6500000004</v>
      </c>
      <c r="H70" s="10"/>
      <c r="I70" s="90">
        <v>5930814.6500000004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5930814.6500000004</v>
      </c>
      <c r="H72" s="17" t="s">
        <v>15</v>
      </c>
      <c r="I72" s="91">
        <v>5930814.6500000004</v>
      </c>
      <c r="J72" s="91"/>
      <c r="K72" s="90">
        <v>5930814.6500000004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64232324.140000001</v>
      </c>
      <c r="H76" s="26"/>
      <c r="I76" s="94">
        <v>26565599.060000002</v>
      </c>
      <c r="J76" s="94">
        <v>37666725.079999998</v>
      </c>
      <c r="K76" s="90">
        <v>64232324.140000001</v>
      </c>
      <c r="L76" s="27"/>
    </row>
    <row r="77" spans="1:12" ht="15.75" x14ac:dyDescent="0.25">
      <c r="F77" s="83" t="s">
        <v>200</v>
      </c>
      <c r="G77" s="95">
        <v>64232324.139999993</v>
      </c>
      <c r="H77" s="14"/>
      <c r="I77" s="85">
        <v>0.41358614086729828</v>
      </c>
      <c r="J77" s="85">
        <v>0.58641385913270172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327890408.7278952</v>
      </c>
      <c r="J83" s="87">
        <v>8.1019750358254192E-2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1" sqref="B1"/>
      <selection pane="topRight" activeCell="B1" sqref="B1"/>
      <selection pane="bottomLeft" activeCell="B1" sqref="B1"/>
      <selection pane="bottomRight" activeCell="G8" sqref="G8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hidden="1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4" t="s">
        <v>174</v>
      </c>
      <c r="F1" s="142"/>
    </row>
    <row r="2" spans="1:43" ht="15.75" x14ac:dyDescent="0.25">
      <c r="E2" s="145" t="s">
        <v>291</v>
      </c>
      <c r="F2" s="143"/>
    </row>
    <row r="3" spans="1:43" ht="15.75" x14ac:dyDescent="0.25">
      <c r="E3" s="142" t="s">
        <v>182</v>
      </c>
      <c r="F3" s="142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153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161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">
        <v>15</v>
      </c>
      <c r="H10" s="51" t="s">
        <v>357</v>
      </c>
      <c r="I10" s="51" t="s">
        <v>357</v>
      </c>
      <c r="J10" s="51" t="s">
        <v>357</v>
      </c>
      <c r="K10" s="51" t="s">
        <v>357</v>
      </c>
      <c r="L10" s="51" t="s">
        <v>357</v>
      </c>
      <c r="M10" s="51" t="s">
        <v>357</v>
      </c>
      <c r="N10" s="51" t="s">
        <v>357</v>
      </c>
      <c r="O10" s="51" t="s">
        <v>59</v>
      </c>
      <c r="P10" s="51" t="s">
        <v>357</v>
      </c>
      <c r="Q10" s="51" t="s">
        <v>357</v>
      </c>
      <c r="R10" s="51" t="s">
        <v>357</v>
      </c>
      <c r="S10" s="51" t="s">
        <v>24</v>
      </c>
      <c r="T10" s="51" t="s">
        <v>357</v>
      </c>
      <c r="U10" s="51" t="s">
        <v>357</v>
      </c>
      <c r="V10" s="51" t="s">
        <v>357</v>
      </c>
      <c r="W10" s="51" t="s">
        <v>357</v>
      </c>
      <c r="X10" s="51" t="s">
        <v>357</v>
      </c>
      <c r="Y10" s="51" t="s">
        <v>357</v>
      </c>
      <c r="Z10" s="51" t="s">
        <v>357</v>
      </c>
      <c r="AA10" s="51" t="s">
        <v>357</v>
      </c>
      <c r="AB10" s="51" t="s">
        <v>357</v>
      </c>
      <c r="AC10" s="51" t="s">
        <v>357</v>
      </c>
      <c r="AD10" s="51" t="s">
        <v>357</v>
      </c>
      <c r="AE10" s="51" t="s">
        <v>357</v>
      </c>
      <c r="AF10" s="51" t="s">
        <v>357</v>
      </c>
      <c r="AG10" s="51" t="s">
        <v>357</v>
      </c>
      <c r="AH10" s="51" t="s">
        <v>357</v>
      </c>
      <c r="AI10" s="49" t="s">
        <v>15</v>
      </c>
      <c r="AK10" s="32">
        <f>COUNTIF(G10:AH10,"Yes")</f>
        <v>1</v>
      </c>
      <c r="AL10" s="32">
        <f>COUNTIF(G10:AH10,"No")</f>
        <v>1</v>
      </c>
      <c r="AM10" s="32">
        <f>COUNTIF(G10:AH10,"Partial")</f>
        <v>1</v>
      </c>
      <c r="AN10" s="32">
        <f>SUM(AK10:AM10)</f>
        <v>3</v>
      </c>
      <c r="AO10" s="56">
        <f>IFERROR(AK10/$AN10,0)</f>
        <v>0.33333333333333331</v>
      </c>
      <c r="AP10" s="58">
        <f t="shared" ref="AP10:AQ10" si="0">IFERROR(AL10/$AN10,0)</f>
        <v>0.33333333333333331</v>
      </c>
      <c r="AQ10" s="58">
        <f t="shared" si="0"/>
        <v>0.33333333333333331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">
        <v>357</v>
      </c>
      <c r="H11" s="51" t="s">
        <v>24</v>
      </c>
      <c r="I11" s="51" t="s">
        <v>15</v>
      </c>
      <c r="J11" s="51" t="s">
        <v>15</v>
      </c>
      <c r="K11" s="51" t="s">
        <v>15</v>
      </c>
      <c r="L11" s="51" t="s">
        <v>15</v>
      </c>
      <c r="M11" s="51" t="s">
        <v>15</v>
      </c>
      <c r="N11" s="51" t="s">
        <v>15</v>
      </c>
      <c r="O11" s="51" t="s">
        <v>15</v>
      </c>
      <c r="P11" s="51" t="s">
        <v>15</v>
      </c>
      <c r="Q11" s="51" t="s">
        <v>357</v>
      </c>
      <c r="R11" s="51" t="s">
        <v>15</v>
      </c>
      <c r="S11" s="51" t="s">
        <v>15</v>
      </c>
      <c r="T11" s="51" t="s">
        <v>15</v>
      </c>
      <c r="U11" s="51" t="s">
        <v>15</v>
      </c>
      <c r="V11" s="51" t="s">
        <v>15</v>
      </c>
      <c r="W11" s="51" t="s">
        <v>15</v>
      </c>
      <c r="X11" s="51" t="s">
        <v>15</v>
      </c>
      <c r="Y11" s="51" t="s">
        <v>15</v>
      </c>
      <c r="Z11" s="51" t="s">
        <v>260</v>
      </c>
      <c r="AA11" s="51" t="s">
        <v>15</v>
      </c>
      <c r="AB11" s="51" t="s">
        <v>15</v>
      </c>
      <c r="AC11" s="51" t="s">
        <v>15</v>
      </c>
      <c r="AD11" s="51" t="s">
        <v>15</v>
      </c>
      <c r="AE11" s="51" t="s">
        <v>15</v>
      </c>
      <c r="AF11" s="51" t="s">
        <v>15</v>
      </c>
      <c r="AG11" s="51" t="s">
        <v>59</v>
      </c>
      <c r="AH11" s="51" t="s">
        <v>15</v>
      </c>
      <c r="AI11" s="49" t="s">
        <v>15</v>
      </c>
      <c r="AK11" s="32">
        <f t="shared" ref="AK11:AK74" si="1">COUNTIF(G11:AH11,"Yes")</f>
        <v>24</v>
      </c>
      <c r="AL11" s="32">
        <f t="shared" ref="AL11:AL74" si="2">COUNTIF(G11:AH11,"No")</f>
        <v>1</v>
      </c>
      <c r="AM11" s="32">
        <f t="shared" ref="AM11:AM74" si="3">COUNTIF(G11:AH11,"Partial")</f>
        <v>1</v>
      </c>
      <c r="AN11" s="32">
        <f t="shared" ref="AN11:AN74" si="4">SUM(AK11:AM11)</f>
        <v>26</v>
      </c>
      <c r="AO11" s="56">
        <f t="shared" ref="AO11:AO74" si="5">IFERROR(AK11/$AN11,0)</f>
        <v>0.92307692307692313</v>
      </c>
      <c r="AP11" s="58">
        <f t="shared" ref="AP11:AP74" si="6">IFERROR(AL11/$AN11,0)</f>
        <v>3.8461538461538464E-2</v>
      </c>
      <c r="AQ11" s="58">
        <f t="shared" ref="AQ11:AQ74" si="7">IFERROR(AM11/$AN11,0)</f>
        <v>3.8461538461538464E-2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">
        <v>15</v>
      </c>
      <c r="H12" s="51" t="s">
        <v>59</v>
      </c>
      <c r="I12" s="51" t="s">
        <v>15</v>
      </c>
      <c r="J12" s="51" t="s">
        <v>15</v>
      </c>
      <c r="K12" s="51" t="s">
        <v>15</v>
      </c>
      <c r="L12" s="51" t="s">
        <v>15</v>
      </c>
      <c r="M12" s="51" t="s">
        <v>15</v>
      </c>
      <c r="N12" s="51" t="s">
        <v>59</v>
      </c>
      <c r="O12" s="51" t="s">
        <v>15</v>
      </c>
      <c r="P12" s="51" t="s">
        <v>24</v>
      </c>
      <c r="Q12" s="51" t="s">
        <v>357</v>
      </c>
      <c r="R12" s="51" t="s">
        <v>15</v>
      </c>
      <c r="S12" s="51" t="s">
        <v>15</v>
      </c>
      <c r="T12" s="51" t="s">
        <v>59</v>
      </c>
      <c r="U12" s="51" t="s">
        <v>15</v>
      </c>
      <c r="V12" s="51" t="s">
        <v>15</v>
      </c>
      <c r="W12" s="51" t="s">
        <v>15</v>
      </c>
      <c r="X12" s="51" t="s">
        <v>15</v>
      </c>
      <c r="Y12" s="51" t="s">
        <v>15</v>
      </c>
      <c r="Z12" s="51" t="s">
        <v>260</v>
      </c>
      <c r="AA12" s="51" t="s">
        <v>15</v>
      </c>
      <c r="AB12" s="51" t="s">
        <v>15</v>
      </c>
      <c r="AC12" s="51" t="s">
        <v>15</v>
      </c>
      <c r="AD12" s="51" t="s">
        <v>15</v>
      </c>
      <c r="AE12" s="51" t="s">
        <v>15</v>
      </c>
      <c r="AF12" s="51" t="s">
        <v>15</v>
      </c>
      <c r="AG12" s="51" t="s">
        <v>15</v>
      </c>
      <c r="AH12" s="51" t="s">
        <v>15</v>
      </c>
      <c r="AI12" s="49" t="s">
        <v>15</v>
      </c>
      <c r="AK12" s="32">
        <f t="shared" si="1"/>
        <v>23</v>
      </c>
      <c r="AL12" s="32">
        <f t="shared" si="2"/>
        <v>1</v>
      </c>
      <c r="AM12" s="32">
        <f t="shared" si="3"/>
        <v>3</v>
      </c>
      <c r="AN12" s="32">
        <f t="shared" si="4"/>
        <v>27</v>
      </c>
      <c r="AO12" s="56">
        <f t="shared" si="5"/>
        <v>0.85185185185185186</v>
      </c>
      <c r="AP12" s="58">
        <f t="shared" si="6"/>
        <v>3.7037037037037035E-2</v>
      </c>
      <c r="AQ12" s="58">
        <f t="shared" si="7"/>
        <v>0.1111111111111111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">
        <v>357</v>
      </c>
      <c r="H13" s="51" t="s">
        <v>59</v>
      </c>
      <c r="I13" s="51" t="s">
        <v>357</v>
      </c>
      <c r="J13" s="51" t="s">
        <v>357</v>
      </c>
      <c r="K13" s="51" t="s">
        <v>15</v>
      </c>
      <c r="L13" s="51" t="s">
        <v>24</v>
      </c>
      <c r="M13" s="51" t="s">
        <v>357</v>
      </c>
      <c r="N13" s="51" t="s">
        <v>357</v>
      </c>
      <c r="O13" s="51" t="s">
        <v>357</v>
      </c>
      <c r="P13" s="51" t="s">
        <v>357</v>
      </c>
      <c r="Q13" s="51" t="s">
        <v>357</v>
      </c>
      <c r="R13" s="51" t="s">
        <v>357</v>
      </c>
      <c r="S13" s="51" t="s">
        <v>357</v>
      </c>
      <c r="T13" s="51" t="s">
        <v>357</v>
      </c>
      <c r="U13" s="51" t="s">
        <v>357</v>
      </c>
      <c r="V13" s="51" t="s">
        <v>15</v>
      </c>
      <c r="W13" s="51" t="s">
        <v>357</v>
      </c>
      <c r="X13" s="51" t="s">
        <v>357</v>
      </c>
      <c r="Y13" s="51" t="s">
        <v>357</v>
      </c>
      <c r="Z13" s="51" t="s">
        <v>260</v>
      </c>
      <c r="AA13" s="51" t="s">
        <v>357</v>
      </c>
      <c r="AB13" s="51" t="s">
        <v>357</v>
      </c>
      <c r="AC13" s="51" t="s">
        <v>15</v>
      </c>
      <c r="AD13" s="51" t="s">
        <v>357</v>
      </c>
      <c r="AE13" s="51" t="s">
        <v>15</v>
      </c>
      <c r="AF13" s="51" t="s">
        <v>357</v>
      </c>
      <c r="AG13" s="51" t="s">
        <v>357</v>
      </c>
      <c r="AH13" s="51" t="s">
        <v>357</v>
      </c>
      <c r="AI13" s="49" t="s">
        <v>15</v>
      </c>
      <c r="AK13" s="32">
        <f t="shared" si="1"/>
        <v>5</v>
      </c>
      <c r="AL13" s="32">
        <f t="shared" si="2"/>
        <v>1</v>
      </c>
      <c r="AM13" s="32">
        <f t="shared" si="3"/>
        <v>1</v>
      </c>
      <c r="AN13" s="32">
        <f t="shared" si="4"/>
        <v>7</v>
      </c>
      <c r="AO13" s="56">
        <f t="shared" si="5"/>
        <v>0.7142857142857143</v>
      </c>
      <c r="AP13" s="58">
        <f t="shared" si="6"/>
        <v>0.14285714285714285</v>
      </c>
      <c r="AQ13" s="58">
        <f t="shared" si="7"/>
        <v>0.14285714285714285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">
        <v>357</v>
      </c>
      <c r="H14" s="51" t="s">
        <v>59</v>
      </c>
      <c r="I14" s="51" t="s">
        <v>15</v>
      </c>
      <c r="J14" s="51" t="s">
        <v>357</v>
      </c>
      <c r="K14" s="51" t="s">
        <v>15</v>
      </c>
      <c r="L14" s="51" t="s">
        <v>15</v>
      </c>
      <c r="M14" s="51" t="s">
        <v>15</v>
      </c>
      <c r="N14" s="51" t="s">
        <v>357</v>
      </c>
      <c r="O14" s="51" t="s">
        <v>15</v>
      </c>
      <c r="P14" s="51" t="s">
        <v>15</v>
      </c>
      <c r="Q14" s="51" t="s">
        <v>357</v>
      </c>
      <c r="R14" s="51" t="s">
        <v>59</v>
      </c>
      <c r="S14" s="51" t="s">
        <v>59</v>
      </c>
      <c r="T14" s="51" t="s">
        <v>59</v>
      </c>
      <c r="U14" s="51" t="s">
        <v>59</v>
      </c>
      <c r="V14" s="51" t="s">
        <v>357</v>
      </c>
      <c r="W14" s="51" t="s">
        <v>15</v>
      </c>
      <c r="X14" s="51" t="s">
        <v>15</v>
      </c>
      <c r="Y14" s="51" t="s">
        <v>357</v>
      </c>
      <c r="Z14" s="51" t="s">
        <v>260</v>
      </c>
      <c r="AA14" s="51" t="s">
        <v>357</v>
      </c>
      <c r="AB14" s="51" t="s">
        <v>15</v>
      </c>
      <c r="AC14" s="51" t="s">
        <v>15</v>
      </c>
      <c r="AD14" s="51" t="s">
        <v>59</v>
      </c>
      <c r="AE14" s="51" t="s">
        <v>15</v>
      </c>
      <c r="AF14" s="51" t="s">
        <v>15</v>
      </c>
      <c r="AG14" s="51" t="s">
        <v>59</v>
      </c>
      <c r="AH14" s="51" t="s">
        <v>15</v>
      </c>
      <c r="AI14" s="49" t="s">
        <v>15</v>
      </c>
      <c r="AK14" s="32">
        <f t="shared" si="1"/>
        <v>14</v>
      </c>
      <c r="AL14" s="32">
        <f t="shared" si="2"/>
        <v>0</v>
      </c>
      <c r="AM14" s="32">
        <f t="shared" si="3"/>
        <v>7</v>
      </c>
      <c r="AN14" s="32">
        <f t="shared" si="4"/>
        <v>21</v>
      </c>
      <c r="AO14" s="56">
        <f t="shared" si="5"/>
        <v>0.66666666666666663</v>
      </c>
      <c r="AP14" s="58">
        <f t="shared" si="6"/>
        <v>0</v>
      </c>
      <c r="AQ14" s="58">
        <f t="shared" si="7"/>
        <v>0.33333333333333331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">
        <v>59</v>
      </c>
      <c r="H15" s="51" t="s">
        <v>59</v>
      </c>
      <c r="I15" s="51" t="s">
        <v>24</v>
      </c>
      <c r="J15" s="51" t="s">
        <v>357</v>
      </c>
      <c r="K15" s="51" t="s">
        <v>357</v>
      </c>
      <c r="L15" s="51" t="s">
        <v>357</v>
      </c>
      <c r="M15" s="51" t="s">
        <v>24</v>
      </c>
      <c r="N15" s="51" t="s">
        <v>357</v>
      </c>
      <c r="O15" s="51" t="s">
        <v>357</v>
      </c>
      <c r="P15" s="51" t="s">
        <v>24</v>
      </c>
      <c r="Q15" s="51" t="s">
        <v>357</v>
      </c>
      <c r="R15" s="51" t="s">
        <v>357</v>
      </c>
      <c r="S15" s="51" t="s">
        <v>24</v>
      </c>
      <c r="T15" s="51" t="s">
        <v>59</v>
      </c>
      <c r="U15" s="51" t="s">
        <v>24</v>
      </c>
      <c r="V15" s="51" t="s">
        <v>357</v>
      </c>
      <c r="W15" s="51" t="s">
        <v>357</v>
      </c>
      <c r="X15" s="51" t="s">
        <v>357</v>
      </c>
      <c r="Y15" s="51" t="s">
        <v>24</v>
      </c>
      <c r="Z15" s="51" t="s">
        <v>357</v>
      </c>
      <c r="AA15" s="51" t="s">
        <v>357</v>
      </c>
      <c r="AB15" s="51" t="s">
        <v>24</v>
      </c>
      <c r="AC15" s="51" t="s">
        <v>357</v>
      </c>
      <c r="AD15" s="51" t="s">
        <v>24</v>
      </c>
      <c r="AE15" s="51" t="s">
        <v>357</v>
      </c>
      <c r="AF15" s="51" t="s">
        <v>357</v>
      </c>
      <c r="AG15" s="51" t="s">
        <v>357</v>
      </c>
      <c r="AH15" s="51" t="s">
        <v>24</v>
      </c>
      <c r="AI15" s="49" t="s">
        <v>24</v>
      </c>
      <c r="AK15" s="32">
        <f t="shared" si="1"/>
        <v>0</v>
      </c>
      <c r="AL15" s="32">
        <f t="shared" si="2"/>
        <v>9</v>
      </c>
      <c r="AM15" s="32">
        <f t="shared" si="3"/>
        <v>3</v>
      </c>
      <c r="AN15" s="32">
        <f t="shared" si="4"/>
        <v>12</v>
      </c>
      <c r="AO15" s="58">
        <f t="shared" si="5"/>
        <v>0</v>
      </c>
      <c r="AP15" s="56">
        <f t="shared" si="6"/>
        <v>0.75</v>
      </c>
      <c r="AQ15" s="58">
        <f t="shared" si="7"/>
        <v>0.25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">
        <v>357</v>
      </c>
      <c r="H16" s="51" t="s">
        <v>357</v>
      </c>
      <c r="I16" s="51" t="s">
        <v>357</v>
      </c>
      <c r="J16" s="51" t="s">
        <v>357</v>
      </c>
      <c r="K16" s="51" t="s">
        <v>15</v>
      </c>
      <c r="L16" s="51" t="s">
        <v>357</v>
      </c>
      <c r="M16" s="51" t="s">
        <v>357</v>
      </c>
      <c r="N16" s="51" t="s">
        <v>357</v>
      </c>
      <c r="O16" s="51" t="s">
        <v>357</v>
      </c>
      <c r="P16" s="51" t="s">
        <v>15</v>
      </c>
      <c r="Q16" s="51" t="s">
        <v>357</v>
      </c>
      <c r="R16" s="51" t="s">
        <v>357</v>
      </c>
      <c r="S16" s="51" t="s">
        <v>357</v>
      </c>
      <c r="T16" s="51" t="s">
        <v>59</v>
      </c>
      <c r="U16" s="51" t="s">
        <v>15</v>
      </c>
      <c r="V16" s="51" t="s">
        <v>357</v>
      </c>
      <c r="W16" s="51" t="s">
        <v>24</v>
      </c>
      <c r="X16" s="51" t="s">
        <v>357</v>
      </c>
      <c r="Y16" s="51" t="s">
        <v>357</v>
      </c>
      <c r="Z16" s="51" t="s">
        <v>260</v>
      </c>
      <c r="AA16" s="51" t="s">
        <v>15</v>
      </c>
      <c r="AB16" s="51" t="s">
        <v>357</v>
      </c>
      <c r="AC16" s="51" t="s">
        <v>357</v>
      </c>
      <c r="AD16" s="51" t="s">
        <v>24</v>
      </c>
      <c r="AE16" s="51" t="s">
        <v>15</v>
      </c>
      <c r="AF16" s="51" t="s">
        <v>357</v>
      </c>
      <c r="AG16" s="51" t="s">
        <v>357</v>
      </c>
      <c r="AH16" s="51" t="s">
        <v>357</v>
      </c>
      <c r="AI16" s="49" t="s">
        <v>15</v>
      </c>
      <c r="AK16" s="32">
        <f t="shared" si="1"/>
        <v>6</v>
      </c>
      <c r="AL16" s="32">
        <f t="shared" si="2"/>
        <v>2</v>
      </c>
      <c r="AM16" s="32">
        <f t="shared" si="3"/>
        <v>1</v>
      </c>
      <c r="AN16" s="32">
        <f t="shared" si="4"/>
        <v>9</v>
      </c>
      <c r="AO16" s="56">
        <f t="shared" si="5"/>
        <v>0.66666666666666663</v>
      </c>
      <c r="AP16" s="58">
        <f t="shared" si="6"/>
        <v>0.22222222222222221</v>
      </c>
      <c r="AQ16" s="58">
        <f t="shared" si="7"/>
        <v>0.1111111111111111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">
        <v>357</v>
      </c>
      <c r="H17" s="51" t="s">
        <v>357</v>
      </c>
      <c r="I17" s="51" t="s">
        <v>357</v>
      </c>
      <c r="J17" s="51" t="s">
        <v>357</v>
      </c>
      <c r="K17" s="51" t="s">
        <v>357</v>
      </c>
      <c r="L17" s="51" t="s">
        <v>357</v>
      </c>
      <c r="M17" s="51" t="s">
        <v>357</v>
      </c>
      <c r="N17" s="51" t="s">
        <v>357</v>
      </c>
      <c r="O17" s="51" t="s">
        <v>357</v>
      </c>
      <c r="P17" s="51" t="s">
        <v>357</v>
      </c>
      <c r="Q17" s="51" t="s">
        <v>357</v>
      </c>
      <c r="R17" s="51" t="s">
        <v>357</v>
      </c>
      <c r="S17" s="51" t="s">
        <v>357</v>
      </c>
      <c r="T17" s="51" t="s">
        <v>15</v>
      </c>
      <c r="U17" s="51" t="s">
        <v>357</v>
      </c>
      <c r="V17" s="51" t="s">
        <v>357</v>
      </c>
      <c r="W17" s="51" t="s">
        <v>357</v>
      </c>
      <c r="X17" s="51" t="s">
        <v>357</v>
      </c>
      <c r="Y17" s="51" t="s">
        <v>357</v>
      </c>
      <c r="Z17" s="51" t="s">
        <v>357</v>
      </c>
      <c r="AA17" s="51" t="s">
        <v>357</v>
      </c>
      <c r="AB17" s="51" t="s">
        <v>357</v>
      </c>
      <c r="AC17" s="51" t="s">
        <v>357</v>
      </c>
      <c r="AD17" s="51" t="s">
        <v>357</v>
      </c>
      <c r="AE17" s="51" t="s">
        <v>357</v>
      </c>
      <c r="AF17" s="51" t="s">
        <v>357</v>
      </c>
      <c r="AG17" s="51" t="s">
        <v>357</v>
      </c>
      <c r="AH17" s="51" t="s">
        <v>15</v>
      </c>
      <c r="AI17" s="49" t="s">
        <v>15</v>
      </c>
      <c r="AK17" s="32">
        <f t="shared" si="1"/>
        <v>2</v>
      </c>
      <c r="AL17" s="32">
        <f t="shared" si="2"/>
        <v>0</v>
      </c>
      <c r="AM17" s="32">
        <f t="shared" si="3"/>
        <v>0</v>
      </c>
      <c r="AN17" s="32">
        <f t="shared" si="4"/>
        <v>2</v>
      </c>
      <c r="AO17" s="56">
        <f t="shared" si="5"/>
        <v>1</v>
      </c>
      <c r="AP17" s="58">
        <f t="shared" si="6"/>
        <v>0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">
        <v>357</v>
      </c>
      <c r="H18" s="51" t="s">
        <v>357</v>
      </c>
      <c r="I18" s="51" t="s">
        <v>357</v>
      </c>
      <c r="J18" s="51" t="s">
        <v>15</v>
      </c>
      <c r="K18" s="51" t="s">
        <v>24</v>
      </c>
      <c r="L18" s="51" t="s">
        <v>357</v>
      </c>
      <c r="M18" s="51" t="s">
        <v>357</v>
      </c>
      <c r="N18" s="51" t="s">
        <v>357</v>
      </c>
      <c r="O18" s="51" t="s">
        <v>24</v>
      </c>
      <c r="P18" s="51" t="s">
        <v>357</v>
      </c>
      <c r="Q18" s="51" t="s">
        <v>357</v>
      </c>
      <c r="R18" s="51" t="s">
        <v>357</v>
      </c>
      <c r="S18" s="51" t="s">
        <v>357</v>
      </c>
      <c r="T18" s="51" t="s">
        <v>24</v>
      </c>
      <c r="U18" s="51" t="s">
        <v>15</v>
      </c>
      <c r="V18" s="51" t="s">
        <v>357</v>
      </c>
      <c r="W18" s="51" t="s">
        <v>357</v>
      </c>
      <c r="X18" s="51" t="s">
        <v>357</v>
      </c>
      <c r="Y18" s="51" t="s">
        <v>357</v>
      </c>
      <c r="Z18" s="51" t="s">
        <v>357</v>
      </c>
      <c r="AA18" s="51" t="s">
        <v>357</v>
      </c>
      <c r="AB18" s="51" t="s">
        <v>357</v>
      </c>
      <c r="AC18" s="51" t="s">
        <v>357</v>
      </c>
      <c r="AD18" s="51" t="s">
        <v>357</v>
      </c>
      <c r="AE18" s="51" t="s">
        <v>24</v>
      </c>
      <c r="AF18" s="51" t="s">
        <v>357</v>
      </c>
      <c r="AG18" s="51" t="s">
        <v>357</v>
      </c>
      <c r="AH18" s="51" t="s">
        <v>357</v>
      </c>
      <c r="AI18" s="49" t="s">
        <v>24</v>
      </c>
      <c r="AK18" s="32">
        <f t="shared" si="1"/>
        <v>2</v>
      </c>
      <c r="AL18" s="32">
        <f t="shared" si="2"/>
        <v>4</v>
      </c>
      <c r="AM18" s="32">
        <f t="shared" si="3"/>
        <v>0</v>
      </c>
      <c r="AN18" s="32">
        <f t="shared" si="4"/>
        <v>6</v>
      </c>
      <c r="AO18" s="58">
        <f t="shared" si="5"/>
        <v>0.33333333333333331</v>
      </c>
      <c r="AP18" s="56">
        <f t="shared" si="6"/>
        <v>0.66666666666666663</v>
      </c>
      <c r="AQ18" s="58">
        <f t="shared" si="7"/>
        <v>0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">
        <v>24</v>
      </c>
      <c r="H19" s="51" t="s">
        <v>59</v>
      </c>
      <c r="I19" s="51" t="s">
        <v>24</v>
      </c>
      <c r="J19" s="51" t="s">
        <v>357</v>
      </c>
      <c r="K19" s="51" t="s">
        <v>24</v>
      </c>
      <c r="L19" s="51" t="s">
        <v>24</v>
      </c>
      <c r="M19" s="51" t="s">
        <v>24</v>
      </c>
      <c r="N19" s="51" t="s">
        <v>15</v>
      </c>
      <c r="O19" s="51" t="s">
        <v>357</v>
      </c>
      <c r="P19" s="51" t="s">
        <v>15</v>
      </c>
      <c r="Q19" s="51" t="s">
        <v>357</v>
      </c>
      <c r="R19" s="51" t="s">
        <v>59</v>
      </c>
      <c r="S19" s="51" t="s">
        <v>357</v>
      </c>
      <c r="T19" s="51" t="s">
        <v>24</v>
      </c>
      <c r="U19" s="51" t="s">
        <v>24</v>
      </c>
      <c r="V19" s="51" t="s">
        <v>24</v>
      </c>
      <c r="W19" s="51" t="s">
        <v>15</v>
      </c>
      <c r="X19" s="51" t="s">
        <v>24</v>
      </c>
      <c r="Y19" s="51" t="s">
        <v>24</v>
      </c>
      <c r="Z19" s="51" t="s">
        <v>260</v>
      </c>
      <c r="AA19" s="51" t="s">
        <v>24</v>
      </c>
      <c r="AB19" s="51" t="s">
        <v>24</v>
      </c>
      <c r="AC19" s="51" t="s">
        <v>24</v>
      </c>
      <c r="AD19" s="51" t="s">
        <v>24</v>
      </c>
      <c r="AE19" s="51" t="s">
        <v>24</v>
      </c>
      <c r="AF19" s="51" t="s">
        <v>24</v>
      </c>
      <c r="AG19" s="51" t="s">
        <v>24</v>
      </c>
      <c r="AH19" s="51" t="s">
        <v>24</v>
      </c>
      <c r="AI19" s="49" t="s">
        <v>24</v>
      </c>
      <c r="AK19" s="32">
        <f t="shared" si="1"/>
        <v>4</v>
      </c>
      <c r="AL19" s="32">
        <f t="shared" si="2"/>
        <v>18</v>
      </c>
      <c r="AM19" s="32">
        <f t="shared" si="3"/>
        <v>2</v>
      </c>
      <c r="AN19" s="32">
        <f t="shared" si="4"/>
        <v>24</v>
      </c>
      <c r="AO19" s="58">
        <f t="shared" si="5"/>
        <v>0.16666666666666666</v>
      </c>
      <c r="AP19" s="56">
        <f t="shared" si="6"/>
        <v>0.75</v>
      </c>
      <c r="AQ19" s="58">
        <f t="shared" si="7"/>
        <v>8.3333333333333329E-2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">
        <v>357</v>
      </c>
      <c r="H20" s="51" t="s">
        <v>59</v>
      </c>
      <c r="I20" s="51" t="s">
        <v>357</v>
      </c>
      <c r="J20" s="51" t="s">
        <v>357</v>
      </c>
      <c r="K20" s="51" t="s">
        <v>357</v>
      </c>
      <c r="L20" s="51" t="s">
        <v>357</v>
      </c>
      <c r="M20" s="51" t="s">
        <v>357</v>
      </c>
      <c r="N20" s="51" t="s">
        <v>357</v>
      </c>
      <c r="O20" s="51" t="s">
        <v>357</v>
      </c>
      <c r="P20" s="51" t="s">
        <v>15</v>
      </c>
      <c r="Q20" s="51" t="s">
        <v>357</v>
      </c>
      <c r="R20" s="51" t="s">
        <v>357</v>
      </c>
      <c r="S20" s="51" t="s">
        <v>24</v>
      </c>
      <c r="T20" s="51" t="s">
        <v>357</v>
      </c>
      <c r="U20" s="51" t="s">
        <v>357</v>
      </c>
      <c r="V20" s="51" t="s">
        <v>357</v>
      </c>
      <c r="W20" s="51" t="s">
        <v>357</v>
      </c>
      <c r="X20" s="51" t="s">
        <v>357</v>
      </c>
      <c r="Y20" s="51" t="s">
        <v>24</v>
      </c>
      <c r="Z20" s="51" t="s">
        <v>357</v>
      </c>
      <c r="AA20" s="51" t="s">
        <v>357</v>
      </c>
      <c r="AB20" s="51" t="s">
        <v>24</v>
      </c>
      <c r="AC20" s="51" t="s">
        <v>357</v>
      </c>
      <c r="AD20" s="51" t="s">
        <v>357</v>
      </c>
      <c r="AE20" s="51" t="s">
        <v>357</v>
      </c>
      <c r="AF20" s="51" t="s">
        <v>357</v>
      </c>
      <c r="AG20" s="51" t="s">
        <v>357</v>
      </c>
      <c r="AH20" s="51" t="s">
        <v>357</v>
      </c>
      <c r="AI20" s="49" t="s">
        <v>15</v>
      </c>
      <c r="AK20" s="32">
        <f t="shared" si="1"/>
        <v>1</v>
      </c>
      <c r="AL20" s="32">
        <f t="shared" si="2"/>
        <v>3</v>
      </c>
      <c r="AM20" s="32">
        <f t="shared" si="3"/>
        <v>1</v>
      </c>
      <c r="AN20" s="32">
        <f t="shared" si="4"/>
        <v>5</v>
      </c>
      <c r="AO20" s="56">
        <f t="shared" si="5"/>
        <v>0.2</v>
      </c>
      <c r="AP20" s="58">
        <f t="shared" si="6"/>
        <v>0.6</v>
      </c>
      <c r="AQ20" s="58">
        <f t="shared" si="7"/>
        <v>0.2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">
        <v>15</v>
      </c>
      <c r="H21" s="51" t="s">
        <v>59</v>
      </c>
      <c r="I21" s="51" t="s">
        <v>15</v>
      </c>
      <c r="J21" s="51" t="s">
        <v>357</v>
      </c>
      <c r="K21" s="51" t="s">
        <v>15</v>
      </c>
      <c r="L21" s="51" t="s">
        <v>15</v>
      </c>
      <c r="M21" s="51" t="s">
        <v>15</v>
      </c>
      <c r="N21" s="51" t="s">
        <v>357</v>
      </c>
      <c r="O21" s="51" t="s">
        <v>15</v>
      </c>
      <c r="P21" s="51" t="s">
        <v>15</v>
      </c>
      <c r="Q21" s="51" t="s">
        <v>357</v>
      </c>
      <c r="R21" s="51" t="s">
        <v>15</v>
      </c>
      <c r="S21" s="51" t="s">
        <v>15</v>
      </c>
      <c r="T21" s="51" t="s">
        <v>15</v>
      </c>
      <c r="U21" s="51" t="s">
        <v>15</v>
      </c>
      <c r="V21" s="51" t="s">
        <v>15</v>
      </c>
      <c r="W21" s="51" t="s">
        <v>15</v>
      </c>
      <c r="X21" s="51" t="s">
        <v>24</v>
      </c>
      <c r="Y21" s="51" t="s">
        <v>15</v>
      </c>
      <c r="Z21" s="51" t="s">
        <v>260</v>
      </c>
      <c r="AA21" s="51" t="s">
        <v>357</v>
      </c>
      <c r="AB21" s="51" t="s">
        <v>15</v>
      </c>
      <c r="AC21" s="51" t="s">
        <v>15</v>
      </c>
      <c r="AD21" s="51" t="s">
        <v>15</v>
      </c>
      <c r="AE21" s="51" t="s">
        <v>15</v>
      </c>
      <c r="AF21" s="51" t="s">
        <v>15</v>
      </c>
      <c r="AG21" s="51" t="s">
        <v>357</v>
      </c>
      <c r="AH21" s="51" t="s">
        <v>15</v>
      </c>
      <c r="AI21" s="49" t="s">
        <v>15</v>
      </c>
      <c r="AK21" s="32">
        <f t="shared" si="1"/>
        <v>21</v>
      </c>
      <c r="AL21" s="32">
        <f t="shared" si="2"/>
        <v>1</v>
      </c>
      <c r="AM21" s="32">
        <f t="shared" si="3"/>
        <v>1</v>
      </c>
      <c r="AN21" s="32">
        <f t="shared" si="4"/>
        <v>23</v>
      </c>
      <c r="AO21" s="56">
        <f t="shared" si="5"/>
        <v>0.91304347826086951</v>
      </c>
      <c r="AP21" s="58">
        <f t="shared" si="6"/>
        <v>4.3478260869565216E-2</v>
      </c>
      <c r="AQ21" s="58">
        <f t="shared" si="7"/>
        <v>4.3478260869565216E-2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">
        <v>357</v>
      </c>
      <c r="H22" s="51" t="s">
        <v>357</v>
      </c>
      <c r="I22" s="51" t="s">
        <v>357</v>
      </c>
      <c r="J22" s="51" t="s">
        <v>357</v>
      </c>
      <c r="K22" s="51" t="s">
        <v>357</v>
      </c>
      <c r="L22" s="51" t="s">
        <v>357</v>
      </c>
      <c r="M22" s="51" t="s">
        <v>357</v>
      </c>
      <c r="N22" s="51" t="s">
        <v>357</v>
      </c>
      <c r="O22" s="51" t="s">
        <v>357</v>
      </c>
      <c r="P22" s="51" t="s">
        <v>357</v>
      </c>
      <c r="Q22" s="51" t="s">
        <v>357</v>
      </c>
      <c r="R22" s="51" t="s">
        <v>15</v>
      </c>
      <c r="S22" s="51" t="s">
        <v>24</v>
      </c>
      <c r="T22" s="51" t="s">
        <v>24</v>
      </c>
      <c r="U22" s="51" t="s">
        <v>15</v>
      </c>
      <c r="V22" s="51" t="s">
        <v>357</v>
      </c>
      <c r="W22" s="51" t="s">
        <v>357</v>
      </c>
      <c r="X22" s="51" t="s">
        <v>357</v>
      </c>
      <c r="Y22" s="51" t="s">
        <v>357</v>
      </c>
      <c r="Z22" s="51" t="s">
        <v>357</v>
      </c>
      <c r="AA22" s="51" t="s">
        <v>357</v>
      </c>
      <c r="AB22" s="51" t="s">
        <v>357</v>
      </c>
      <c r="AC22" s="51" t="s">
        <v>357</v>
      </c>
      <c r="AD22" s="51" t="s">
        <v>24</v>
      </c>
      <c r="AE22" s="51" t="s">
        <v>357</v>
      </c>
      <c r="AF22" s="51" t="s">
        <v>357</v>
      </c>
      <c r="AG22" s="51" t="s">
        <v>24</v>
      </c>
      <c r="AH22" s="51" t="s">
        <v>357</v>
      </c>
      <c r="AI22" s="49" t="s">
        <v>24</v>
      </c>
      <c r="AK22" s="32">
        <f t="shared" si="1"/>
        <v>2</v>
      </c>
      <c r="AL22" s="32">
        <f t="shared" si="2"/>
        <v>4</v>
      </c>
      <c r="AM22" s="32">
        <f t="shared" si="3"/>
        <v>0</v>
      </c>
      <c r="AN22" s="32">
        <f t="shared" si="4"/>
        <v>6</v>
      </c>
      <c r="AO22" s="58">
        <f t="shared" si="5"/>
        <v>0.33333333333333331</v>
      </c>
      <c r="AP22" s="56">
        <f t="shared" si="6"/>
        <v>0.66666666666666663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">
        <v>357</v>
      </c>
      <c r="H23" s="51" t="s">
        <v>357</v>
      </c>
      <c r="I23" s="51" t="s">
        <v>357</v>
      </c>
      <c r="J23" s="51" t="s">
        <v>357</v>
      </c>
      <c r="K23" s="51" t="s">
        <v>357</v>
      </c>
      <c r="L23" s="51" t="s">
        <v>357</v>
      </c>
      <c r="M23" s="51" t="s">
        <v>357</v>
      </c>
      <c r="N23" s="51" t="s">
        <v>357</v>
      </c>
      <c r="O23" s="51" t="s">
        <v>357</v>
      </c>
      <c r="P23" s="51" t="s">
        <v>357</v>
      </c>
      <c r="Q23" s="51" t="s">
        <v>357</v>
      </c>
      <c r="R23" s="51" t="s">
        <v>357</v>
      </c>
      <c r="S23" s="51" t="s">
        <v>357</v>
      </c>
      <c r="T23" s="51" t="s">
        <v>24</v>
      </c>
      <c r="U23" s="51" t="s">
        <v>357</v>
      </c>
      <c r="V23" s="51" t="s">
        <v>357</v>
      </c>
      <c r="W23" s="51" t="s">
        <v>357</v>
      </c>
      <c r="X23" s="51" t="s">
        <v>357</v>
      </c>
      <c r="Y23" s="51" t="s">
        <v>357</v>
      </c>
      <c r="Z23" s="51" t="s">
        <v>357</v>
      </c>
      <c r="AA23" s="51" t="s">
        <v>357</v>
      </c>
      <c r="AB23" s="51" t="s">
        <v>357</v>
      </c>
      <c r="AC23" s="51" t="s">
        <v>24</v>
      </c>
      <c r="AD23" s="51" t="s">
        <v>357</v>
      </c>
      <c r="AE23" s="51" t="s">
        <v>357</v>
      </c>
      <c r="AF23" s="51" t="s">
        <v>357</v>
      </c>
      <c r="AG23" s="51" t="s">
        <v>357</v>
      </c>
      <c r="AH23" s="51" t="s">
        <v>24</v>
      </c>
      <c r="AI23" s="49" t="s">
        <v>24</v>
      </c>
      <c r="AK23" s="32">
        <f t="shared" si="1"/>
        <v>0</v>
      </c>
      <c r="AL23" s="32">
        <f t="shared" si="2"/>
        <v>3</v>
      </c>
      <c r="AM23" s="32">
        <f t="shared" si="3"/>
        <v>0</v>
      </c>
      <c r="AN23" s="32">
        <f t="shared" si="4"/>
        <v>3</v>
      </c>
      <c r="AO23" s="58">
        <f t="shared" si="5"/>
        <v>0</v>
      </c>
      <c r="AP23" s="56">
        <f t="shared" si="6"/>
        <v>1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">
        <v>357</v>
      </c>
      <c r="H24" s="51" t="s">
        <v>357</v>
      </c>
      <c r="I24" s="51" t="s">
        <v>357</v>
      </c>
      <c r="J24" s="51" t="s">
        <v>357</v>
      </c>
      <c r="K24" s="51" t="s">
        <v>357</v>
      </c>
      <c r="L24" s="51" t="s">
        <v>357</v>
      </c>
      <c r="M24" s="51" t="s">
        <v>357</v>
      </c>
      <c r="N24" s="51" t="s">
        <v>357</v>
      </c>
      <c r="O24" s="51" t="s">
        <v>357</v>
      </c>
      <c r="P24" s="51" t="s">
        <v>357</v>
      </c>
      <c r="Q24" s="51" t="s">
        <v>357</v>
      </c>
      <c r="R24" s="51" t="s">
        <v>357</v>
      </c>
      <c r="S24" s="51" t="s">
        <v>357</v>
      </c>
      <c r="T24" s="51" t="s">
        <v>24</v>
      </c>
      <c r="U24" s="51" t="s">
        <v>357</v>
      </c>
      <c r="V24" s="51" t="s">
        <v>357</v>
      </c>
      <c r="W24" s="51" t="s">
        <v>357</v>
      </c>
      <c r="X24" s="51" t="s">
        <v>24</v>
      </c>
      <c r="Y24" s="51" t="s">
        <v>357</v>
      </c>
      <c r="Z24" s="51" t="s">
        <v>261</v>
      </c>
      <c r="AA24" s="51" t="s">
        <v>357</v>
      </c>
      <c r="AB24" s="51" t="s">
        <v>357</v>
      </c>
      <c r="AC24" s="51" t="s">
        <v>357</v>
      </c>
      <c r="AD24" s="51" t="s">
        <v>357</v>
      </c>
      <c r="AE24" s="51" t="s">
        <v>357</v>
      </c>
      <c r="AF24" s="51" t="s">
        <v>15</v>
      </c>
      <c r="AG24" s="51" t="s">
        <v>24</v>
      </c>
      <c r="AH24" s="51" t="s">
        <v>357</v>
      </c>
      <c r="AI24" s="49" t="s">
        <v>15</v>
      </c>
      <c r="AK24" s="32">
        <f t="shared" si="1"/>
        <v>1</v>
      </c>
      <c r="AL24" s="32">
        <f t="shared" si="2"/>
        <v>4</v>
      </c>
      <c r="AM24" s="32">
        <f t="shared" si="3"/>
        <v>0</v>
      </c>
      <c r="AN24" s="32">
        <f t="shared" si="4"/>
        <v>5</v>
      </c>
      <c r="AO24" s="56">
        <f t="shared" si="5"/>
        <v>0.2</v>
      </c>
      <c r="AP24" s="58">
        <f t="shared" si="6"/>
        <v>0.8</v>
      </c>
      <c r="AQ24" s="58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">
        <v>357</v>
      </c>
      <c r="H25" s="51" t="s">
        <v>357</v>
      </c>
      <c r="I25" s="51" t="s">
        <v>357</v>
      </c>
      <c r="J25" s="51" t="s">
        <v>357</v>
      </c>
      <c r="K25" s="51" t="s">
        <v>357</v>
      </c>
      <c r="L25" s="51" t="s">
        <v>357</v>
      </c>
      <c r="M25" s="51" t="s">
        <v>24</v>
      </c>
      <c r="N25" s="51" t="s">
        <v>357</v>
      </c>
      <c r="O25" s="51" t="s">
        <v>357</v>
      </c>
      <c r="P25" s="51" t="s">
        <v>357</v>
      </c>
      <c r="Q25" s="51" t="s">
        <v>357</v>
      </c>
      <c r="R25" s="51" t="s">
        <v>357</v>
      </c>
      <c r="S25" s="51" t="s">
        <v>357</v>
      </c>
      <c r="T25" s="51" t="s">
        <v>357</v>
      </c>
      <c r="U25" s="51" t="s">
        <v>15</v>
      </c>
      <c r="V25" s="51" t="s">
        <v>357</v>
      </c>
      <c r="W25" s="51" t="s">
        <v>357</v>
      </c>
      <c r="X25" s="51" t="s">
        <v>357</v>
      </c>
      <c r="Y25" s="51" t="s">
        <v>357</v>
      </c>
      <c r="Z25" s="51" t="s">
        <v>357</v>
      </c>
      <c r="AA25" s="51" t="s">
        <v>357</v>
      </c>
      <c r="AB25" s="51" t="s">
        <v>357</v>
      </c>
      <c r="AC25" s="51" t="s">
        <v>15</v>
      </c>
      <c r="AD25" s="51" t="s">
        <v>357</v>
      </c>
      <c r="AE25" s="51" t="s">
        <v>357</v>
      </c>
      <c r="AF25" s="51" t="s">
        <v>357</v>
      </c>
      <c r="AG25" s="51" t="s">
        <v>357</v>
      </c>
      <c r="AH25" s="51" t="s">
        <v>357</v>
      </c>
      <c r="AI25" s="49" t="s">
        <v>15</v>
      </c>
      <c r="AK25" s="32">
        <f t="shared" si="1"/>
        <v>2</v>
      </c>
      <c r="AL25" s="32">
        <f t="shared" si="2"/>
        <v>1</v>
      </c>
      <c r="AM25" s="32">
        <f t="shared" si="3"/>
        <v>0</v>
      </c>
      <c r="AN25" s="32">
        <f t="shared" si="4"/>
        <v>3</v>
      </c>
      <c r="AO25" s="56">
        <f t="shared" si="5"/>
        <v>0.66666666666666663</v>
      </c>
      <c r="AP25" s="58">
        <f t="shared" si="6"/>
        <v>0.33333333333333331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">
        <v>357</v>
      </c>
      <c r="H26" s="51" t="s">
        <v>357</v>
      </c>
      <c r="I26" s="51" t="s">
        <v>357</v>
      </c>
      <c r="J26" s="51" t="s">
        <v>357</v>
      </c>
      <c r="K26" s="51" t="s">
        <v>357</v>
      </c>
      <c r="L26" s="51" t="s">
        <v>357</v>
      </c>
      <c r="M26" s="51" t="s">
        <v>357</v>
      </c>
      <c r="N26" s="51" t="s">
        <v>357</v>
      </c>
      <c r="O26" s="51" t="s">
        <v>357</v>
      </c>
      <c r="P26" s="51" t="s">
        <v>357</v>
      </c>
      <c r="Q26" s="51" t="s">
        <v>357</v>
      </c>
      <c r="R26" s="51" t="s">
        <v>357</v>
      </c>
      <c r="S26" s="51" t="s">
        <v>357</v>
      </c>
      <c r="T26" s="51" t="s">
        <v>357</v>
      </c>
      <c r="U26" s="51" t="s">
        <v>357</v>
      </c>
      <c r="V26" s="51" t="s">
        <v>357</v>
      </c>
      <c r="W26" s="51" t="s">
        <v>357</v>
      </c>
      <c r="X26" s="51" t="s">
        <v>357</v>
      </c>
      <c r="Y26" s="51" t="s">
        <v>357</v>
      </c>
      <c r="Z26" s="51" t="s">
        <v>357</v>
      </c>
      <c r="AA26" s="51" t="s">
        <v>357</v>
      </c>
      <c r="AB26" s="51" t="s">
        <v>357</v>
      </c>
      <c r="AC26" s="51" t="s">
        <v>357</v>
      </c>
      <c r="AD26" s="51" t="s">
        <v>357</v>
      </c>
      <c r="AE26" s="51" t="s">
        <v>357</v>
      </c>
      <c r="AF26" s="51" t="s">
        <v>357</v>
      </c>
      <c r="AG26" s="51" t="s">
        <v>357</v>
      </c>
      <c r="AH26" s="51" t="s">
        <v>357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">
        <v>357</v>
      </c>
      <c r="H27" s="51" t="s">
        <v>357</v>
      </c>
      <c r="I27" s="51" t="s">
        <v>357</v>
      </c>
      <c r="J27" s="51" t="s">
        <v>357</v>
      </c>
      <c r="K27" s="51" t="s">
        <v>357</v>
      </c>
      <c r="L27" s="51" t="s">
        <v>357</v>
      </c>
      <c r="M27" s="51" t="s">
        <v>357</v>
      </c>
      <c r="N27" s="51" t="s">
        <v>357</v>
      </c>
      <c r="O27" s="51" t="s">
        <v>357</v>
      </c>
      <c r="P27" s="51" t="s">
        <v>357</v>
      </c>
      <c r="Q27" s="51" t="s">
        <v>357</v>
      </c>
      <c r="R27" s="51" t="s">
        <v>59</v>
      </c>
      <c r="S27" s="51" t="s">
        <v>357</v>
      </c>
      <c r="T27" s="51" t="s">
        <v>357</v>
      </c>
      <c r="U27" s="51" t="s">
        <v>357</v>
      </c>
      <c r="V27" s="51" t="s">
        <v>357</v>
      </c>
      <c r="W27" s="51" t="s">
        <v>59</v>
      </c>
      <c r="X27" s="51" t="s">
        <v>357</v>
      </c>
      <c r="Y27" s="51" t="s">
        <v>15</v>
      </c>
      <c r="Z27" s="51" t="s">
        <v>357</v>
      </c>
      <c r="AA27" s="51" t="s">
        <v>15</v>
      </c>
      <c r="AB27" s="51" t="s">
        <v>59</v>
      </c>
      <c r="AC27" s="51" t="s">
        <v>357</v>
      </c>
      <c r="AD27" s="51" t="s">
        <v>59</v>
      </c>
      <c r="AE27" s="51" t="s">
        <v>24</v>
      </c>
      <c r="AF27" s="51" t="s">
        <v>357</v>
      </c>
      <c r="AG27" s="51" t="s">
        <v>357</v>
      </c>
      <c r="AH27" s="51" t="s">
        <v>357</v>
      </c>
      <c r="AI27" s="49" t="s">
        <v>59</v>
      </c>
      <c r="AK27" s="32">
        <f t="shared" si="1"/>
        <v>2</v>
      </c>
      <c r="AL27" s="32">
        <f t="shared" si="2"/>
        <v>1</v>
      </c>
      <c r="AM27" s="32">
        <f t="shared" si="3"/>
        <v>4</v>
      </c>
      <c r="AN27" s="32">
        <f t="shared" si="4"/>
        <v>7</v>
      </c>
      <c r="AO27" s="58">
        <f t="shared" si="5"/>
        <v>0.2857142857142857</v>
      </c>
      <c r="AP27" s="58">
        <f t="shared" si="6"/>
        <v>0.14285714285714285</v>
      </c>
      <c r="AQ27" s="56">
        <f t="shared" si="7"/>
        <v>0.5714285714285714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">
        <v>15</v>
      </c>
      <c r="H28" s="51" t="s">
        <v>59</v>
      </c>
      <c r="I28" s="51" t="s">
        <v>357</v>
      </c>
      <c r="J28" s="51" t="s">
        <v>357</v>
      </c>
      <c r="K28" s="51" t="s">
        <v>15</v>
      </c>
      <c r="L28" s="51" t="s">
        <v>357</v>
      </c>
      <c r="M28" s="51" t="s">
        <v>357</v>
      </c>
      <c r="N28" s="51" t="s">
        <v>15</v>
      </c>
      <c r="O28" s="51" t="s">
        <v>357</v>
      </c>
      <c r="P28" s="51" t="s">
        <v>357</v>
      </c>
      <c r="Q28" s="51" t="s">
        <v>357</v>
      </c>
      <c r="R28" s="51" t="s">
        <v>357</v>
      </c>
      <c r="S28" s="51" t="s">
        <v>357</v>
      </c>
      <c r="T28" s="51" t="s">
        <v>357</v>
      </c>
      <c r="U28" s="51" t="s">
        <v>357</v>
      </c>
      <c r="V28" s="51" t="s">
        <v>15</v>
      </c>
      <c r="W28" s="51" t="s">
        <v>357</v>
      </c>
      <c r="X28" s="51" t="s">
        <v>357</v>
      </c>
      <c r="Y28" s="51" t="s">
        <v>357</v>
      </c>
      <c r="Z28" s="51" t="s">
        <v>357</v>
      </c>
      <c r="AA28" s="51" t="s">
        <v>357</v>
      </c>
      <c r="AB28" s="51" t="s">
        <v>357</v>
      </c>
      <c r="AC28" s="51" t="s">
        <v>357</v>
      </c>
      <c r="AD28" s="51" t="s">
        <v>357</v>
      </c>
      <c r="AE28" s="51" t="s">
        <v>357</v>
      </c>
      <c r="AF28" s="51" t="s">
        <v>15</v>
      </c>
      <c r="AG28" s="51" t="s">
        <v>357</v>
      </c>
      <c r="AH28" s="51" t="s">
        <v>357</v>
      </c>
      <c r="AI28" s="49" t="s">
        <v>15</v>
      </c>
      <c r="AK28" s="32">
        <f t="shared" si="1"/>
        <v>5</v>
      </c>
      <c r="AL28" s="32">
        <f t="shared" si="2"/>
        <v>0</v>
      </c>
      <c r="AM28" s="32">
        <f t="shared" si="3"/>
        <v>1</v>
      </c>
      <c r="AN28" s="32">
        <f t="shared" si="4"/>
        <v>6</v>
      </c>
      <c r="AO28" s="56">
        <f t="shared" si="5"/>
        <v>0.83333333333333337</v>
      </c>
      <c r="AP28" s="58">
        <f t="shared" si="6"/>
        <v>0</v>
      </c>
      <c r="AQ28" s="58">
        <f t="shared" si="7"/>
        <v>0.16666666666666666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">
        <v>15</v>
      </c>
      <c r="H29" s="51" t="s">
        <v>15</v>
      </c>
      <c r="I29" s="51" t="s">
        <v>357</v>
      </c>
      <c r="J29" s="51" t="s">
        <v>357</v>
      </c>
      <c r="K29" s="51" t="s">
        <v>357</v>
      </c>
      <c r="L29" s="51" t="s">
        <v>357</v>
      </c>
      <c r="M29" s="51" t="s">
        <v>357</v>
      </c>
      <c r="N29" s="51" t="s">
        <v>357</v>
      </c>
      <c r="O29" s="51" t="s">
        <v>15</v>
      </c>
      <c r="P29" s="51" t="s">
        <v>15</v>
      </c>
      <c r="Q29" s="51" t="s">
        <v>15</v>
      </c>
      <c r="R29" s="51" t="s">
        <v>59</v>
      </c>
      <c r="S29" s="51" t="s">
        <v>357</v>
      </c>
      <c r="T29" s="51" t="s">
        <v>15</v>
      </c>
      <c r="U29" s="51" t="s">
        <v>15</v>
      </c>
      <c r="V29" s="51" t="s">
        <v>357</v>
      </c>
      <c r="W29" s="51" t="s">
        <v>357</v>
      </c>
      <c r="X29" s="51" t="s">
        <v>59</v>
      </c>
      <c r="Y29" s="51" t="s">
        <v>357</v>
      </c>
      <c r="Z29" s="51" t="s">
        <v>280</v>
      </c>
      <c r="AA29" s="51" t="s">
        <v>357</v>
      </c>
      <c r="AB29" s="51" t="s">
        <v>357</v>
      </c>
      <c r="AC29" s="51" t="s">
        <v>15</v>
      </c>
      <c r="AD29" s="51" t="s">
        <v>357</v>
      </c>
      <c r="AE29" s="51" t="s">
        <v>15</v>
      </c>
      <c r="AF29" s="51" t="s">
        <v>357</v>
      </c>
      <c r="AG29" s="51" t="s">
        <v>357</v>
      </c>
      <c r="AH29" s="51" t="s">
        <v>15</v>
      </c>
      <c r="AI29" s="49" t="s">
        <v>15</v>
      </c>
      <c r="AK29" s="32">
        <f t="shared" si="1"/>
        <v>10</v>
      </c>
      <c r="AL29" s="32">
        <f t="shared" si="2"/>
        <v>0</v>
      </c>
      <c r="AM29" s="32">
        <f t="shared" si="3"/>
        <v>3</v>
      </c>
      <c r="AN29" s="32">
        <f t="shared" si="4"/>
        <v>13</v>
      </c>
      <c r="AO29" s="56">
        <f t="shared" si="5"/>
        <v>0.76923076923076927</v>
      </c>
      <c r="AP29" s="58">
        <f t="shared" si="6"/>
        <v>0</v>
      </c>
      <c r="AQ29" s="58">
        <f t="shared" si="7"/>
        <v>0.23076923076923078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">
        <v>15</v>
      </c>
      <c r="H30" s="51" t="s">
        <v>59</v>
      </c>
      <c r="I30" s="51" t="s">
        <v>357</v>
      </c>
      <c r="J30" s="51" t="s">
        <v>357</v>
      </c>
      <c r="K30" s="51" t="s">
        <v>15</v>
      </c>
      <c r="L30" s="51" t="s">
        <v>15</v>
      </c>
      <c r="M30" s="51" t="s">
        <v>357</v>
      </c>
      <c r="N30" s="51" t="s">
        <v>357</v>
      </c>
      <c r="O30" s="51" t="s">
        <v>15</v>
      </c>
      <c r="P30" s="51" t="s">
        <v>357</v>
      </c>
      <c r="Q30" s="51" t="s">
        <v>15</v>
      </c>
      <c r="R30" s="51" t="s">
        <v>357</v>
      </c>
      <c r="S30" s="51" t="s">
        <v>357</v>
      </c>
      <c r="T30" s="51" t="s">
        <v>357</v>
      </c>
      <c r="U30" s="51" t="s">
        <v>59</v>
      </c>
      <c r="V30" s="51" t="s">
        <v>357</v>
      </c>
      <c r="W30" s="51" t="s">
        <v>357</v>
      </c>
      <c r="X30" s="51" t="s">
        <v>15</v>
      </c>
      <c r="Y30" s="51" t="s">
        <v>357</v>
      </c>
      <c r="Z30" s="51" t="s">
        <v>357</v>
      </c>
      <c r="AA30" s="51" t="s">
        <v>357</v>
      </c>
      <c r="AB30" s="51" t="s">
        <v>357</v>
      </c>
      <c r="AC30" s="51" t="s">
        <v>15</v>
      </c>
      <c r="AD30" s="51" t="s">
        <v>357</v>
      </c>
      <c r="AE30" s="51" t="s">
        <v>15</v>
      </c>
      <c r="AF30" s="51" t="s">
        <v>357</v>
      </c>
      <c r="AG30" s="51" t="s">
        <v>357</v>
      </c>
      <c r="AH30" s="51" t="s">
        <v>15</v>
      </c>
      <c r="AI30" s="49" t="s">
        <v>15</v>
      </c>
      <c r="AK30" s="32">
        <f t="shared" si="1"/>
        <v>9</v>
      </c>
      <c r="AL30" s="32">
        <f t="shared" si="2"/>
        <v>0</v>
      </c>
      <c r="AM30" s="32">
        <f t="shared" si="3"/>
        <v>2</v>
      </c>
      <c r="AN30" s="32">
        <f t="shared" si="4"/>
        <v>11</v>
      </c>
      <c r="AO30" s="56">
        <f t="shared" si="5"/>
        <v>0.81818181818181823</v>
      </c>
      <c r="AP30" s="58">
        <f t="shared" si="6"/>
        <v>0</v>
      </c>
      <c r="AQ30" s="58">
        <f t="shared" si="7"/>
        <v>0.18181818181818182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">
        <v>357</v>
      </c>
      <c r="H31" s="51" t="s">
        <v>357</v>
      </c>
      <c r="I31" s="51" t="s">
        <v>15</v>
      </c>
      <c r="J31" s="51" t="s">
        <v>59</v>
      </c>
      <c r="K31" s="51" t="s">
        <v>357</v>
      </c>
      <c r="L31" s="51" t="s">
        <v>357</v>
      </c>
      <c r="M31" s="51" t="s">
        <v>59</v>
      </c>
      <c r="N31" s="51" t="s">
        <v>15</v>
      </c>
      <c r="O31" s="51" t="s">
        <v>15</v>
      </c>
      <c r="P31" s="51" t="s">
        <v>59</v>
      </c>
      <c r="Q31" s="51" t="s">
        <v>59</v>
      </c>
      <c r="R31" s="51" t="s">
        <v>59</v>
      </c>
      <c r="S31" s="51" t="s">
        <v>59</v>
      </c>
      <c r="T31" s="51" t="s">
        <v>59</v>
      </c>
      <c r="U31" s="51" t="s">
        <v>15</v>
      </c>
      <c r="V31" s="51" t="s">
        <v>24</v>
      </c>
      <c r="W31" s="51" t="s">
        <v>357</v>
      </c>
      <c r="X31" s="51" t="s">
        <v>357</v>
      </c>
      <c r="Y31" s="51" t="s">
        <v>59</v>
      </c>
      <c r="Z31" s="51" t="s">
        <v>357</v>
      </c>
      <c r="AA31" s="51" t="s">
        <v>59</v>
      </c>
      <c r="AB31" s="51" t="s">
        <v>357</v>
      </c>
      <c r="AC31" s="51" t="s">
        <v>357</v>
      </c>
      <c r="AD31" s="51" t="s">
        <v>357</v>
      </c>
      <c r="AE31" s="51" t="s">
        <v>59</v>
      </c>
      <c r="AF31" s="51" t="s">
        <v>357</v>
      </c>
      <c r="AG31" s="51" t="s">
        <v>15</v>
      </c>
      <c r="AH31" s="51" t="s">
        <v>357</v>
      </c>
      <c r="AI31" s="49" t="s">
        <v>59</v>
      </c>
      <c r="AK31" s="32">
        <f t="shared" si="1"/>
        <v>5</v>
      </c>
      <c r="AL31" s="32">
        <f t="shared" si="2"/>
        <v>1</v>
      </c>
      <c r="AM31" s="32">
        <f t="shared" si="3"/>
        <v>10</v>
      </c>
      <c r="AN31" s="32">
        <f t="shared" si="4"/>
        <v>16</v>
      </c>
      <c r="AO31" s="58">
        <f t="shared" si="5"/>
        <v>0.3125</v>
      </c>
      <c r="AP31" s="58">
        <f t="shared" si="6"/>
        <v>6.25E-2</v>
      </c>
      <c r="AQ31" s="56">
        <f t="shared" si="7"/>
        <v>0.625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">
        <v>24</v>
      </c>
      <c r="H32" s="51" t="s">
        <v>59</v>
      </c>
      <c r="I32" s="51" t="s">
        <v>357</v>
      </c>
      <c r="J32" s="51" t="s">
        <v>357</v>
      </c>
      <c r="K32" s="51" t="s">
        <v>15</v>
      </c>
      <c r="L32" s="51" t="s">
        <v>357</v>
      </c>
      <c r="M32" s="51" t="s">
        <v>357</v>
      </c>
      <c r="N32" s="51" t="s">
        <v>357</v>
      </c>
      <c r="O32" s="51" t="s">
        <v>15</v>
      </c>
      <c r="P32" s="51" t="s">
        <v>357</v>
      </c>
      <c r="Q32" s="51" t="s">
        <v>15</v>
      </c>
      <c r="R32" s="51" t="s">
        <v>59</v>
      </c>
      <c r="S32" s="51" t="s">
        <v>15</v>
      </c>
      <c r="T32" s="51" t="s">
        <v>357</v>
      </c>
      <c r="U32" s="51" t="s">
        <v>15</v>
      </c>
      <c r="V32" s="51" t="s">
        <v>357</v>
      </c>
      <c r="W32" s="51" t="s">
        <v>357</v>
      </c>
      <c r="X32" s="51" t="s">
        <v>15</v>
      </c>
      <c r="Y32" s="51" t="s">
        <v>15</v>
      </c>
      <c r="Z32" s="51" t="s">
        <v>260</v>
      </c>
      <c r="AA32" s="51" t="s">
        <v>357</v>
      </c>
      <c r="AB32" s="51" t="s">
        <v>357</v>
      </c>
      <c r="AC32" s="51" t="s">
        <v>15</v>
      </c>
      <c r="AD32" s="51" t="s">
        <v>357</v>
      </c>
      <c r="AE32" s="51" t="s">
        <v>15</v>
      </c>
      <c r="AF32" s="51" t="s">
        <v>357</v>
      </c>
      <c r="AG32" s="51" t="s">
        <v>357</v>
      </c>
      <c r="AH32" s="51" t="s">
        <v>357</v>
      </c>
      <c r="AI32" s="49" t="s">
        <v>15</v>
      </c>
      <c r="AK32" s="32">
        <f t="shared" si="1"/>
        <v>10</v>
      </c>
      <c r="AL32" s="32">
        <f t="shared" si="2"/>
        <v>1</v>
      </c>
      <c r="AM32" s="32">
        <f t="shared" si="3"/>
        <v>2</v>
      </c>
      <c r="AN32" s="32">
        <f t="shared" si="4"/>
        <v>13</v>
      </c>
      <c r="AO32" s="56">
        <f t="shared" si="5"/>
        <v>0.76923076923076927</v>
      </c>
      <c r="AP32" s="58">
        <f t="shared" si="6"/>
        <v>7.6923076923076927E-2</v>
      </c>
      <c r="AQ32" s="58">
        <f t="shared" si="7"/>
        <v>0.15384615384615385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">
        <v>15</v>
      </c>
      <c r="H33" s="51" t="s">
        <v>59</v>
      </c>
      <c r="I33" s="51" t="s">
        <v>357</v>
      </c>
      <c r="J33" s="51" t="s">
        <v>357</v>
      </c>
      <c r="K33" s="51" t="s">
        <v>59</v>
      </c>
      <c r="L33" s="51" t="s">
        <v>357</v>
      </c>
      <c r="M33" s="51" t="s">
        <v>357</v>
      </c>
      <c r="N33" s="51" t="s">
        <v>357</v>
      </c>
      <c r="O33" s="51" t="s">
        <v>357</v>
      </c>
      <c r="P33" s="51" t="s">
        <v>357</v>
      </c>
      <c r="Q33" s="51" t="s">
        <v>24</v>
      </c>
      <c r="R33" s="51" t="s">
        <v>24</v>
      </c>
      <c r="S33" s="51" t="s">
        <v>357</v>
      </c>
      <c r="T33" s="51" t="s">
        <v>59</v>
      </c>
      <c r="U33" s="51" t="s">
        <v>24</v>
      </c>
      <c r="V33" s="51" t="s">
        <v>357</v>
      </c>
      <c r="W33" s="51" t="s">
        <v>59</v>
      </c>
      <c r="X33" s="51" t="s">
        <v>24</v>
      </c>
      <c r="Y33" s="51" t="s">
        <v>24</v>
      </c>
      <c r="Z33" s="51" t="s">
        <v>261</v>
      </c>
      <c r="AA33" s="51" t="s">
        <v>357</v>
      </c>
      <c r="AB33" s="51" t="s">
        <v>357</v>
      </c>
      <c r="AC33" s="51" t="s">
        <v>15</v>
      </c>
      <c r="AD33" s="51" t="s">
        <v>357</v>
      </c>
      <c r="AE33" s="51" t="s">
        <v>24</v>
      </c>
      <c r="AF33" s="51" t="s">
        <v>357</v>
      </c>
      <c r="AG33" s="51" t="s">
        <v>357</v>
      </c>
      <c r="AH33" s="51" t="s">
        <v>24</v>
      </c>
      <c r="AI33" s="49" t="s">
        <v>24</v>
      </c>
      <c r="AK33" s="32">
        <f t="shared" si="1"/>
        <v>2</v>
      </c>
      <c r="AL33" s="32">
        <f t="shared" si="2"/>
        <v>8</v>
      </c>
      <c r="AM33" s="32">
        <f t="shared" si="3"/>
        <v>4</v>
      </c>
      <c r="AN33" s="32">
        <f t="shared" si="4"/>
        <v>14</v>
      </c>
      <c r="AO33" s="58">
        <f t="shared" si="5"/>
        <v>0.14285714285714285</v>
      </c>
      <c r="AP33" s="56">
        <f t="shared" si="6"/>
        <v>0.5714285714285714</v>
      </c>
      <c r="AQ33" s="58">
        <f t="shared" si="7"/>
        <v>0.2857142857142857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">
        <v>24</v>
      </c>
      <c r="H34" s="51" t="s">
        <v>357</v>
      </c>
      <c r="I34" s="51" t="s">
        <v>357</v>
      </c>
      <c r="J34" s="51" t="s">
        <v>357</v>
      </c>
      <c r="K34" s="51" t="s">
        <v>357</v>
      </c>
      <c r="L34" s="51" t="s">
        <v>357</v>
      </c>
      <c r="M34" s="51" t="s">
        <v>24</v>
      </c>
      <c r="N34" s="51" t="s">
        <v>357</v>
      </c>
      <c r="O34" s="51" t="s">
        <v>15</v>
      </c>
      <c r="P34" s="51" t="s">
        <v>357</v>
      </c>
      <c r="Q34" s="51" t="s">
        <v>24</v>
      </c>
      <c r="R34" s="51" t="s">
        <v>24</v>
      </c>
      <c r="S34" s="51" t="s">
        <v>357</v>
      </c>
      <c r="T34" s="51" t="s">
        <v>357</v>
      </c>
      <c r="U34" s="51" t="s">
        <v>357</v>
      </c>
      <c r="V34" s="51" t="s">
        <v>357</v>
      </c>
      <c r="W34" s="51" t="s">
        <v>357</v>
      </c>
      <c r="X34" s="51" t="s">
        <v>357</v>
      </c>
      <c r="Y34" s="51" t="s">
        <v>357</v>
      </c>
      <c r="Z34" s="51" t="s">
        <v>357</v>
      </c>
      <c r="AA34" s="51" t="s">
        <v>357</v>
      </c>
      <c r="AB34" s="51" t="s">
        <v>357</v>
      </c>
      <c r="AC34" s="51" t="s">
        <v>59</v>
      </c>
      <c r="AD34" s="51" t="s">
        <v>357</v>
      </c>
      <c r="AE34" s="51" t="s">
        <v>24</v>
      </c>
      <c r="AF34" s="51" t="s">
        <v>24</v>
      </c>
      <c r="AG34" s="51" t="s">
        <v>24</v>
      </c>
      <c r="AH34" s="51" t="s">
        <v>24</v>
      </c>
      <c r="AI34" s="49" t="s">
        <v>24</v>
      </c>
      <c r="AK34" s="32">
        <f t="shared" si="1"/>
        <v>1</v>
      </c>
      <c r="AL34" s="32">
        <f t="shared" si="2"/>
        <v>8</v>
      </c>
      <c r="AM34" s="32">
        <f t="shared" si="3"/>
        <v>1</v>
      </c>
      <c r="AN34" s="32">
        <f t="shared" si="4"/>
        <v>10</v>
      </c>
      <c r="AO34" s="58">
        <f t="shared" si="5"/>
        <v>0.1</v>
      </c>
      <c r="AP34" s="56">
        <f t="shared" si="6"/>
        <v>0.8</v>
      </c>
      <c r="AQ34" s="58">
        <f t="shared" si="7"/>
        <v>0.1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">
        <v>24</v>
      </c>
      <c r="H35" s="51" t="s">
        <v>59</v>
      </c>
      <c r="I35" s="51" t="s">
        <v>357</v>
      </c>
      <c r="J35" s="51" t="s">
        <v>357</v>
      </c>
      <c r="K35" s="51" t="s">
        <v>15</v>
      </c>
      <c r="L35" s="51" t="s">
        <v>357</v>
      </c>
      <c r="M35" s="51" t="s">
        <v>357</v>
      </c>
      <c r="N35" s="51" t="s">
        <v>357</v>
      </c>
      <c r="O35" s="51" t="s">
        <v>357</v>
      </c>
      <c r="P35" s="51" t="s">
        <v>357</v>
      </c>
      <c r="Q35" s="51" t="s">
        <v>15</v>
      </c>
      <c r="R35" s="51" t="s">
        <v>357</v>
      </c>
      <c r="S35" s="51" t="s">
        <v>357</v>
      </c>
      <c r="T35" s="51" t="s">
        <v>357</v>
      </c>
      <c r="U35" s="51" t="s">
        <v>15</v>
      </c>
      <c r="V35" s="51" t="s">
        <v>357</v>
      </c>
      <c r="W35" s="51" t="s">
        <v>357</v>
      </c>
      <c r="X35" s="51" t="s">
        <v>357</v>
      </c>
      <c r="Y35" s="51" t="s">
        <v>357</v>
      </c>
      <c r="Z35" s="51" t="s">
        <v>357</v>
      </c>
      <c r="AA35" s="51" t="s">
        <v>357</v>
      </c>
      <c r="AB35" s="51" t="s">
        <v>357</v>
      </c>
      <c r="AC35" s="51" t="s">
        <v>357</v>
      </c>
      <c r="AD35" s="51" t="s">
        <v>357</v>
      </c>
      <c r="AE35" s="51" t="s">
        <v>15</v>
      </c>
      <c r="AF35" s="51" t="s">
        <v>357</v>
      </c>
      <c r="AG35" s="51" t="s">
        <v>357</v>
      </c>
      <c r="AH35" s="51" t="s">
        <v>357</v>
      </c>
      <c r="AI35" s="49" t="s">
        <v>15</v>
      </c>
      <c r="AK35" s="32">
        <f t="shared" si="1"/>
        <v>4</v>
      </c>
      <c r="AL35" s="32">
        <f t="shared" si="2"/>
        <v>1</v>
      </c>
      <c r="AM35" s="32">
        <f t="shared" si="3"/>
        <v>1</v>
      </c>
      <c r="AN35" s="32">
        <f t="shared" si="4"/>
        <v>6</v>
      </c>
      <c r="AO35" s="56">
        <f t="shared" si="5"/>
        <v>0.66666666666666663</v>
      </c>
      <c r="AP35" s="58">
        <f t="shared" si="6"/>
        <v>0.16666666666666666</v>
      </c>
      <c r="AQ35" s="58">
        <f t="shared" si="7"/>
        <v>0.16666666666666666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">
        <v>15</v>
      </c>
      <c r="H36" s="51" t="s">
        <v>59</v>
      </c>
      <c r="I36" s="51" t="s">
        <v>357</v>
      </c>
      <c r="J36" s="51" t="s">
        <v>357</v>
      </c>
      <c r="K36" s="51" t="s">
        <v>59</v>
      </c>
      <c r="L36" s="51" t="s">
        <v>357</v>
      </c>
      <c r="M36" s="51" t="s">
        <v>357</v>
      </c>
      <c r="N36" s="51" t="s">
        <v>357</v>
      </c>
      <c r="O36" s="51" t="s">
        <v>357</v>
      </c>
      <c r="P36" s="51" t="s">
        <v>357</v>
      </c>
      <c r="Q36" s="51" t="s">
        <v>15</v>
      </c>
      <c r="R36" s="51" t="s">
        <v>357</v>
      </c>
      <c r="S36" s="51" t="s">
        <v>357</v>
      </c>
      <c r="T36" s="51" t="s">
        <v>357</v>
      </c>
      <c r="U36" s="51" t="s">
        <v>59</v>
      </c>
      <c r="V36" s="51" t="s">
        <v>24</v>
      </c>
      <c r="W36" s="51" t="s">
        <v>357</v>
      </c>
      <c r="X36" s="51" t="s">
        <v>15</v>
      </c>
      <c r="Y36" s="51" t="s">
        <v>357</v>
      </c>
      <c r="Z36" s="51" t="s">
        <v>357</v>
      </c>
      <c r="AA36" s="51" t="s">
        <v>357</v>
      </c>
      <c r="AB36" s="51" t="s">
        <v>357</v>
      </c>
      <c r="AC36" s="51" t="s">
        <v>59</v>
      </c>
      <c r="AD36" s="51" t="s">
        <v>357</v>
      </c>
      <c r="AE36" s="51" t="s">
        <v>15</v>
      </c>
      <c r="AF36" s="51" t="s">
        <v>357</v>
      </c>
      <c r="AG36" s="51" t="s">
        <v>357</v>
      </c>
      <c r="AH36" s="51" t="s">
        <v>357</v>
      </c>
      <c r="AI36" s="49" t="s">
        <v>59</v>
      </c>
      <c r="AK36" s="32">
        <f t="shared" si="1"/>
        <v>4</v>
      </c>
      <c r="AL36" s="32">
        <f t="shared" si="2"/>
        <v>1</v>
      </c>
      <c r="AM36" s="32">
        <f t="shared" si="3"/>
        <v>4</v>
      </c>
      <c r="AN36" s="32">
        <f t="shared" si="4"/>
        <v>9</v>
      </c>
      <c r="AO36" s="58">
        <f t="shared" si="5"/>
        <v>0.44444444444444442</v>
      </c>
      <c r="AP36" s="58">
        <f t="shared" si="6"/>
        <v>0.1111111111111111</v>
      </c>
      <c r="AQ36" s="56">
        <f t="shared" si="7"/>
        <v>0.44444444444444442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">
        <v>357</v>
      </c>
      <c r="H37" s="51" t="s">
        <v>357</v>
      </c>
      <c r="I37" s="51" t="s">
        <v>357</v>
      </c>
      <c r="J37" s="51" t="s">
        <v>357</v>
      </c>
      <c r="K37" s="51" t="s">
        <v>357</v>
      </c>
      <c r="L37" s="51" t="s">
        <v>15</v>
      </c>
      <c r="M37" s="51" t="s">
        <v>357</v>
      </c>
      <c r="N37" s="51" t="s">
        <v>357</v>
      </c>
      <c r="O37" s="51" t="s">
        <v>357</v>
      </c>
      <c r="P37" s="51" t="s">
        <v>357</v>
      </c>
      <c r="Q37" s="51" t="s">
        <v>357</v>
      </c>
      <c r="R37" s="51" t="s">
        <v>357</v>
      </c>
      <c r="S37" s="51" t="s">
        <v>357</v>
      </c>
      <c r="T37" s="51" t="s">
        <v>357</v>
      </c>
      <c r="U37" s="51" t="s">
        <v>15</v>
      </c>
      <c r="V37" s="51" t="s">
        <v>357</v>
      </c>
      <c r="W37" s="51" t="s">
        <v>357</v>
      </c>
      <c r="X37" s="51" t="s">
        <v>357</v>
      </c>
      <c r="Y37" s="51" t="s">
        <v>357</v>
      </c>
      <c r="Z37" s="51" t="s">
        <v>357</v>
      </c>
      <c r="AA37" s="51" t="s">
        <v>357</v>
      </c>
      <c r="AB37" s="51" t="s">
        <v>357</v>
      </c>
      <c r="AC37" s="51" t="s">
        <v>357</v>
      </c>
      <c r="AD37" s="51" t="s">
        <v>357</v>
      </c>
      <c r="AE37" s="51" t="s">
        <v>357</v>
      </c>
      <c r="AF37" s="51" t="s">
        <v>357</v>
      </c>
      <c r="AG37" s="51" t="s">
        <v>357</v>
      </c>
      <c r="AH37" s="51" t="s">
        <v>357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">
        <v>357</v>
      </c>
      <c r="H38" s="51" t="s">
        <v>15</v>
      </c>
      <c r="I38" s="51" t="s">
        <v>357</v>
      </c>
      <c r="J38" s="51" t="s">
        <v>357</v>
      </c>
      <c r="K38" s="51" t="s">
        <v>357</v>
      </c>
      <c r="L38" s="51" t="s">
        <v>357</v>
      </c>
      <c r="M38" s="51" t="s">
        <v>357</v>
      </c>
      <c r="N38" s="51" t="s">
        <v>357</v>
      </c>
      <c r="O38" s="51" t="s">
        <v>357</v>
      </c>
      <c r="P38" s="51" t="s">
        <v>357</v>
      </c>
      <c r="Q38" s="51" t="s">
        <v>357</v>
      </c>
      <c r="R38" s="51" t="s">
        <v>357</v>
      </c>
      <c r="S38" s="51" t="s">
        <v>357</v>
      </c>
      <c r="T38" s="51" t="s">
        <v>357</v>
      </c>
      <c r="U38" s="51" t="s">
        <v>357</v>
      </c>
      <c r="V38" s="51" t="s">
        <v>357</v>
      </c>
      <c r="W38" s="51" t="s">
        <v>357</v>
      </c>
      <c r="X38" s="51" t="s">
        <v>357</v>
      </c>
      <c r="Y38" s="51" t="s">
        <v>357</v>
      </c>
      <c r="Z38" s="51" t="s">
        <v>357</v>
      </c>
      <c r="AA38" s="51" t="s">
        <v>357</v>
      </c>
      <c r="AB38" s="51" t="s">
        <v>357</v>
      </c>
      <c r="AC38" s="51" t="s">
        <v>357</v>
      </c>
      <c r="AD38" s="51" t="s">
        <v>357</v>
      </c>
      <c r="AE38" s="51" t="s">
        <v>357</v>
      </c>
      <c r="AF38" s="51" t="s">
        <v>357</v>
      </c>
      <c r="AG38" s="51" t="s">
        <v>357</v>
      </c>
      <c r="AH38" s="51" t="s">
        <v>24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">
        <v>357</v>
      </c>
      <c r="H39" s="51" t="s">
        <v>357</v>
      </c>
      <c r="I39" s="51" t="s">
        <v>357</v>
      </c>
      <c r="J39" s="51" t="s">
        <v>357</v>
      </c>
      <c r="K39" s="51" t="s">
        <v>357</v>
      </c>
      <c r="L39" s="51" t="s">
        <v>357</v>
      </c>
      <c r="M39" s="51" t="s">
        <v>357</v>
      </c>
      <c r="N39" s="51" t="s">
        <v>357</v>
      </c>
      <c r="O39" s="51" t="s">
        <v>357</v>
      </c>
      <c r="P39" s="51" t="s">
        <v>357</v>
      </c>
      <c r="Q39" s="51" t="s">
        <v>357</v>
      </c>
      <c r="R39" s="51" t="s">
        <v>357</v>
      </c>
      <c r="S39" s="51" t="s">
        <v>357</v>
      </c>
      <c r="T39" s="51" t="s">
        <v>357</v>
      </c>
      <c r="U39" s="51" t="s">
        <v>357</v>
      </c>
      <c r="V39" s="51" t="s">
        <v>357</v>
      </c>
      <c r="W39" s="51" t="s">
        <v>357</v>
      </c>
      <c r="X39" s="51" t="s">
        <v>357</v>
      </c>
      <c r="Y39" s="51" t="s">
        <v>357</v>
      </c>
      <c r="Z39" s="51" t="s">
        <v>357</v>
      </c>
      <c r="AA39" s="51" t="s">
        <v>357</v>
      </c>
      <c r="AB39" s="51" t="s">
        <v>357</v>
      </c>
      <c r="AC39" s="51" t="s">
        <v>357</v>
      </c>
      <c r="AD39" s="51" t="s">
        <v>357</v>
      </c>
      <c r="AE39" s="51" t="s">
        <v>357</v>
      </c>
      <c r="AF39" s="51" t="s">
        <v>357</v>
      </c>
      <c r="AG39" s="51" t="s">
        <v>357</v>
      </c>
      <c r="AH39" s="51" t="s">
        <v>357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">
        <v>357</v>
      </c>
      <c r="H40" s="51" t="s">
        <v>357</v>
      </c>
      <c r="I40" s="51" t="s">
        <v>24</v>
      </c>
      <c r="J40" s="51" t="s">
        <v>357</v>
      </c>
      <c r="K40" s="51" t="s">
        <v>357</v>
      </c>
      <c r="L40" s="51" t="s">
        <v>357</v>
      </c>
      <c r="M40" s="51" t="s">
        <v>357</v>
      </c>
      <c r="N40" s="51" t="s">
        <v>357</v>
      </c>
      <c r="O40" s="51" t="s">
        <v>357</v>
      </c>
      <c r="P40" s="51" t="s">
        <v>357</v>
      </c>
      <c r="Q40" s="51" t="s">
        <v>357</v>
      </c>
      <c r="R40" s="51" t="s">
        <v>357</v>
      </c>
      <c r="S40" s="51" t="s">
        <v>357</v>
      </c>
      <c r="T40" s="51" t="s">
        <v>357</v>
      </c>
      <c r="U40" s="51" t="s">
        <v>357</v>
      </c>
      <c r="V40" s="51" t="s">
        <v>357</v>
      </c>
      <c r="W40" s="51" t="s">
        <v>357</v>
      </c>
      <c r="X40" s="51" t="s">
        <v>357</v>
      </c>
      <c r="Y40" s="51" t="s">
        <v>357</v>
      </c>
      <c r="Z40" s="51" t="s">
        <v>357</v>
      </c>
      <c r="AA40" s="51" t="s">
        <v>357</v>
      </c>
      <c r="AB40" s="51" t="s">
        <v>357</v>
      </c>
      <c r="AC40" s="51" t="s">
        <v>357</v>
      </c>
      <c r="AD40" s="51" t="s">
        <v>357</v>
      </c>
      <c r="AE40" s="51" t="s">
        <v>357</v>
      </c>
      <c r="AF40" s="51" t="s">
        <v>357</v>
      </c>
      <c r="AG40" s="51" t="s">
        <v>357</v>
      </c>
      <c r="AH40" s="51" t="s">
        <v>357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">
        <v>357</v>
      </c>
      <c r="H41" s="51" t="s">
        <v>357</v>
      </c>
      <c r="I41" s="51" t="s">
        <v>357</v>
      </c>
      <c r="J41" s="51" t="s">
        <v>357</v>
      </c>
      <c r="K41" s="51" t="s">
        <v>357</v>
      </c>
      <c r="L41" s="51" t="s">
        <v>357</v>
      </c>
      <c r="M41" s="51" t="s">
        <v>357</v>
      </c>
      <c r="N41" s="51" t="s">
        <v>24</v>
      </c>
      <c r="O41" s="51" t="s">
        <v>357</v>
      </c>
      <c r="P41" s="51" t="s">
        <v>15</v>
      </c>
      <c r="Q41" s="51" t="s">
        <v>24</v>
      </c>
      <c r="R41" s="51" t="s">
        <v>24</v>
      </c>
      <c r="S41" s="51" t="s">
        <v>24</v>
      </c>
      <c r="T41" s="51" t="s">
        <v>357</v>
      </c>
      <c r="U41" s="51" t="s">
        <v>357</v>
      </c>
      <c r="V41" s="51" t="s">
        <v>357</v>
      </c>
      <c r="W41" s="51" t="s">
        <v>24</v>
      </c>
      <c r="X41" s="51" t="s">
        <v>24</v>
      </c>
      <c r="Y41" s="51" t="s">
        <v>357</v>
      </c>
      <c r="Z41" s="51" t="s">
        <v>357</v>
      </c>
      <c r="AA41" s="51" t="s">
        <v>24</v>
      </c>
      <c r="AB41" s="51" t="s">
        <v>357</v>
      </c>
      <c r="AC41" s="51" t="s">
        <v>59</v>
      </c>
      <c r="AD41" s="51" t="s">
        <v>357</v>
      </c>
      <c r="AE41" s="51" t="s">
        <v>24</v>
      </c>
      <c r="AF41" s="51" t="s">
        <v>357</v>
      </c>
      <c r="AG41" s="51" t="s">
        <v>357</v>
      </c>
      <c r="AH41" s="51" t="s">
        <v>24</v>
      </c>
      <c r="AI41" s="49" t="s">
        <v>24</v>
      </c>
      <c r="AK41" s="32">
        <f t="shared" si="1"/>
        <v>1</v>
      </c>
      <c r="AL41" s="32">
        <f t="shared" si="2"/>
        <v>9</v>
      </c>
      <c r="AM41" s="32">
        <f t="shared" si="3"/>
        <v>1</v>
      </c>
      <c r="AN41" s="32">
        <f t="shared" si="4"/>
        <v>11</v>
      </c>
      <c r="AO41" s="58">
        <f t="shared" si="5"/>
        <v>9.0909090909090912E-2</v>
      </c>
      <c r="AP41" s="56">
        <f t="shared" si="6"/>
        <v>0.81818181818181823</v>
      </c>
      <c r="AQ41" s="58">
        <f t="shared" si="7"/>
        <v>9.0909090909090912E-2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">
        <v>15</v>
      </c>
      <c r="H42" s="51" t="s">
        <v>59</v>
      </c>
      <c r="I42" s="51" t="s">
        <v>357</v>
      </c>
      <c r="J42" s="51" t="s">
        <v>357</v>
      </c>
      <c r="K42" s="51" t="s">
        <v>357</v>
      </c>
      <c r="L42" s="51" t="s">
        <v>357</v>
      </c>
      <c r="M42" s="51" t="s">
        <v>357</v>
      </c>
      <c r="N42" s="51" t="s">
        <v>357</v>
      </c>
      <c r="O42" s="51" t="s">
        <v>15</v>
      </c>
      <c r="P42" s="51" t="s">
        <v>357</v>
      </c>
      <c r="Q42" s="51" t="s">
        <v>24</v>
      </c>
      <c r="R42" s="51" t="s">
        <v>357</v>
      </c>
      <c r="S42" s="51" t="s">
        <v>357</v>
      </c>
      <c r="T42" s="51" t="s">
        <v>357</v>
      </c>
      <c r="U42" s="51" t="s">
        <v>24</v>
      </c>
      <c r="V42" s="51" t="s">
        <v>357</v>
      </c>
      <c r="W42" s="51" t="s">
        <v>357</v>
      </c>
      <c r="X42" s="51" t="s">
        <v>24</v>
      </c>
      <c r="Y42" s="51" t="s">
        <v>357</v>
      </c>
      <c r="Z42" s="51" t="s">
        <v>357</v>
      </c>
      <c r="AA42" s="51" t="s">
        <v>357</v>
      </c>
      <c r="AB42" s="51" t="s">
        <v>357</v>
      </c>
      <c r="AC42" s="51" t="s">
        <v>357</v>
      </c>
      <c r="AD42" s="51" t="s">
        <v>357</v>
      </c>
      <c r="AE42" s="51" t="s">
        <v>15</v>
      </c>
      <c r="AF42" s="51" t="s">
        <v>357</v>
      </c>
      <c r="AG42" s="51" t="s">
        <v>357</v>
      </c>
      <c r="AH42" s="51" t="s">
        <v>24</v>
      </c>
      <c r="AI42" s="49" t="s">
        <v>24</v>
      </c>
      <c r="AK42" s="32">
        <f t="shared" si="1"/>
        <v>3</v>
      </c>
      <c r="AL42" s="32">
        <f t="shared" si="2"/>
        <v>4</v>
      </c>
      <c r="AM42" s="32">
        <f t="shared" si="3"/>
        <v>1</v>
      </c>
      <c r="AN42" s="32">
        <f t="shared" si="4"/>
        <v>8</v>
      </c>
      <c r="AO42" s="58">
        <f t="shared" si="5"/>
        <v>0.375</v>
      </c>
      <c r="AP42" s="56">
        <f t="shared" si="6"/>
        <v>0.5</v>
      </c>
      <c r="AQ42" s="58">
        <f t="shared" si="7"/>
        <v>0.125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">
        <v>357</v>
      </c>
      <c r="H43" s="51" t="s">
        <v>357</v>
      </c>
      <c r="I43" s="51" t="s">
        <v>357</v>
      </c>
      <c r="J43" s="51" t="s">
        <v>357</v>
      </c>
      <c r="K43" s="51" t="s">
        <v>357</v>
      </c>
      <c r="L43" s="51" t="s">
        <v>357</v>
      </c>
      <c r="M43" s="51" t="s">
        <v>357</v>
      </c>
      <c r="N43" s="51" t="s">
        <v>357</v>
      </c>
      <c r="O43" s="51" t="s">
        <v>357</v>
      </c>
      <c r="P43" s="51" t="s">
        <v>357</v>
      </c>
      <c r="Q43" s="51" t="s">
        <v>357</v>
      </c>
      <c r="R43" s="51" t="s">
        <v>357</v>
      </c>
      <c r="S43" s="51" t="s">
        <v>357</v>
      </c>
      <c r="T43" s="51" t="s">
        <v>357</v>
      </c>
      <c r="U43" s="51" t="s">
        <v>357</v>
      </c>
      <c r="V43" s="51" t="s">
        <v>357</v>
      </c>
      <c r="W43" s="51" t="s">
        <v>357</v>
      </c>
      <c r="X43" s="51" t="s">
        <v>357</v>
      </c>
      <c r="Y43" s="51" t="s">
        <v>357</v>
      </c>
      <c r="Z43" s="51" t="s">
        <v>357</v>
      </c>
      <c r="AA43" s="51" t="s">
        <v>357</v>
      </c>
      <c r="AB43" s="51" t="s">
        <v>357</v>
      </c>
      <c r="AC43" s="51" t="s">
        <v>357</v>
      </c>
      <c r="AD43" s="51" t="s">
        <v>357</v>
      </c>
      <c r="AE43" s="51" t="s">
        <v>357</v>
      </c>
      <c r="AF43" s="51" t="s">
        <v>357</v>
      </c>
      <c r="AG43" s="51" t="s">
        <v>357</v>
      </c>
      <c r="AH43" s="51" t="s">
        <v>357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">
        <v>357</v>
      </c>
      <c r="H44" s="51" t="s">
        <v>24</v>
      </c>
      <c r="I44" s="51" t="s">
        <v>24</v>
      </c>
      <c r="J44" s="51" t="s">
        <v>59</v>
      </c>
      <c r="K44" s="51" t="s">
        <v>24</v>
      </c>
      <c r="L44" s="51" t="s">
        <v>59</v>
      </c>
      <c r="M44" s="51" t="s">
        <v>357</v>
      </c>
      <c r="N44" s="51" t="s">
        <v>24</v>
      </c>
      <c r="O44" s="51" t="s">
        <v>24</v>
      </c>
      <c r="P44" s="51" t="s">
        <v>24</v>
      </c>
      <c r="Q44" s="51" t="s">
        <v>357</v>
      </c>
      <c r="R44" s="51" t="s">
        <v>357</v>
      </c>
      <c r="S44" s="51" t="s">
        <v>24</v>
      </c>
      <c r="T44" s="51" t="s">
        <v>357</v>
      </c>
      <c r="U44" s="51" t="s">
        <v>24</v>
      </c>
      <c r="V44" s="51" t="s">
        <v>357</v>
      </c>
      <c r="W44" s="51" t="s">
        <v>59</v>
      </c>
      <c r="X44" s="51" t="s">
        <v>357</v>
      </c>
      <c r="Y44" s="51" t="s">
        <v>24</v>
      </c>
      <c r="Z44" s="51" t="s">
        <v>261</v>
      </c>
      <c r="AA44" s="51" t="s">
        <v>24</v>
      </c>
      <c r="AB44" s="51" t="s">
        <v>59</v>
      </c>
      <c r="AC44" s="51" t="s">
        <v>357</v>
      </c>
      <c r="AD44" s="51" t="s">
        <v>59</v>
      </c>
      <c r="AE44" s="51" t="s">
        <v>24</v>
      </c>
      <c r="AF44" s="51" t="s">
        <v>24</v>
      </c>
      <c r="AG44" s="51" t="s">
        <v>24</v>
      </c>
      <c r="AH44" s="51" t="s">
        <v>24</v>
      </c>
      <c r="AI44" s="49" t="s">
        <v>24</v>
      </c>
      <c r="AK44" s="32">
        <f t="shared" si="1"/>
        <v>0</v>
      </c>
      <c r="AL44" s="32">
        <f t="shared" si="2"/>
        <v>15</v>
      </c>
      <c r="AM44" s="32">
        <f t="shared" si="3"/>
        <v>5</v>
      </c>
      <c r="AN44" s="32">
        <f t="shared" si="4"/>
        <v>20</v>
      </c>
      <c r="AO44" s="58">
        <f t="shared" si="5"/>
        <v>0</v>
      </c>
      <c r="AP44" s="56">
        <f t="shared" si="6"/>
        <v>0.75</v>
      </c>
      <c r="AQ44" s="58">
        <f t="shared" si="7"/>
        <v>0.25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">
        <v>59</v>
      </c>
      <c r="H45" s="51" t="s">
        <v>357</v>
      </c>
      <c r="I45" s="51" t="s">
        <v>357</v>
      </c>
      <c r="J45" s="51" t="s">
        <v>357</v>
      </c>
      <c r="K45" s="51" t="s">
        <v>24</v>
      </c>
      <c r="L45" s="51" t="s">
        <v>357</v>
      </c>
      <c r="M45" s="51" t="s">
        <v>24</v>
      </c>
      <c r="N45" s="51" t="s">
        <v>24</v>
      </c>
      <c r="O45" s="51" t="s">
        <v>24</v>
      </c>
      <c r="P45" s="51" t="s">
        <v>59</v>
      </c>
      <c r="Q45" s="51" t="s">
        <v>24</v>
      </c>
      <c r="R45" s="51" t="s">
        <v>59</v>
      </c>
      <c r="S45" s="51" t="s">
        <v>357</v>
      </c>
      <c r="T45" s="51" t="s">
        <v>59</v>
      </c>
      <c r="U45" s="51" t="s">
        <v>24</v>
      </c>
      <c r="V45" s="51" t="s">
        <v>24</v>
      </c>
      <c r="W45" s="51" t="s">
        <v>24</v>
      </c>
      <c r="X45" s="51" t="s">
        <v>15</v>
      </c>
      <c r="Y45" s="51" t="s">
        <v>357</v>
      </c>
      <c r="Z45" s="51" t="s">
        <v>261</v>
      </c>
      <c r="AA45" s="51" t="s">
        <v>24</v>
      </c>
      <c r="AB45" s="51" t="s">
        <v>357</v>
      </c>
      <c r="AC45" s="51" t="s">
        <v>15</v>
      </c>
      <c r="AD45" s="51" t="s">
        <v>59</v>
      </c>
      <c r="AE45" s="51" t="s">
        <v>24</v>
      </c>
      <c r="AF45" s="51" t="s">
        <v>24</v>
      </c>
      <c r="AG45" s="51" t="s">
        <v>357</v>
      </c>
      <c r="AH45" s="51" t="s">
        <v>357</v>
      </c>
      <c r="AI45" s="49" t="s">
        <v>24</v>
      </c>
      <c r="AK45" s="32">
        <f t="shared" si="1"/>
        <v>2</v>
      </c>
      <c r="AL45" s="32">
        <f t="shared" si="2"/>
        <v>12</v>
      </c>
      <c r="AM45" s="32">
        <f t="shared" si="3"/>
        <v>5</v>
      </c>
      <c r="AN45" s="32">
        <f t="shared" si="4"/>
        <v>19</v>
      </c>
      <c r="AO45" s="58">
        <f t="shared" si="5"/>
        <v>0.10526315789473684</v>
      </c>
      <c r="AP45" s="56">
        <f t="shared" si="6"/>
        <v>0.63157894736842102</v>
      </c>
      <c r="AQ45" s="58">
        <f t="shared" si="7"/>
        <v>0.26315789473684209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">
        <v>357</v>
      </c>
      <c r="H46" s="51" t="s">
        <v>357</v>
      </c>
      <c r="I46" s="51" t="s">
        <v>357</v>
      </c>
      <c r="J46" s="51" t="s">
        <v>357</v>
      </c>
      <c r="K46" s="51" t="s">
        <v>15</v>
      </c>
      <c r="L46" s="51" t="s">
        <v>357</v>
      </c>
      <c r="M46" s="51" t="s">
        <v>357</v>
      </c>
      <c r="N46" s="51" t="s">
        <v>357</v>
      </c>
      <c r="O46" s="51" t="s">
        <v>357</v>
      </c>
      <c r="P46" s="51" t="s">
        <v>357</v>
      </c>
      <c r="Q46" s="51" t="s">
        <v>357</v>
      </c>
      <c r="R46" s="51" t="s">
        <v>24</v>
      </c>
      <c r="S46" s="51" t="s">
        <v>357</v>
      </c>
      <c r="T46" s="51" t="s">
        <v>59</v>
      </c>
      <c r="U46" s="51" t="s">
        <v>24</v>
      </c>
      <c r="V46" s="51" t="s">
        <v>357</v>
      </c>
      <c r="W46" s="51" t="s">
        <v>357</v>
      </c>
      <c r="X46" s="51" t="s">
        <v>24</v>
      </c>
      <c r="Y46" s="51" t="s">
        <v>357</v>
      </c>
      <c r="Z46" s="51" t="s">
        <v>357</v>
      </c>
      <c r="AA46" s="51" t="s">
        <v>357</v>
      </c>
      <c r="AB46" s="51" t="s">
        <v>357</v>
      </c>
      <c r="AC46" s="51" t="s">
        <v>15</v>
      </c>
      <c r="AD46" s="51" t="s">
        <v>357</v>
      </c>
      <c r="AE46" s="51" t="s">
        <v>24</v>
      </c>
      <c r="AF46" s="51" t="s">
        <v>24</v>
      </c>
      <c r="AG46" s="51" t="s">
        <v>24</v>
      </c>
      <c r="AH46" s="51" t="s">
        <v>357</v>
      </c>
      <c r="AI46" s="49" t="s">
        <v>24</v>
      </c>
      <c r="AK46" s="32">
        <f t="shared" si="1"/>
        <v>2</v>
      </c>
      <c r="AL46" s="32">
        <f t="shared" si="2"/>
        <v>6</v>
      </c>
      <c r="AM46" s="32">
        <f t="shared" si="3"/>
        <v>1</v>
      </c>
      <c r="AN46" s="32">
        <f t="shared" si="4"/>
        <v>9</v>
      </c>
      <c r="AO46" s="58">
        <f t="shared" si="5"/>
        <v>0.22222222222222221</v>
      </c>
      <c r="AP46" s="56">
        <f t="shared" si="6"/>
        <v>0.66666666666666663</v>
      </c>
      <c r="AQ46" s="58">
        <f t="shared" si="7"/>
        <v>0.1111111111111111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">
        <v>357</v>
      </c>
      <c r="H47" s="51" t="s">
        <v>357</v>
      </c>
      <c r="I47" s="51" t="s">
        <v>357</v>
      </c>
      <c r="J47" s="51" t="s">
        <v>357</v>
      </c>
      <c r="K47" s="51" t="s">
        <v>24</v>
      </c>
      <c r="L47" s="51" t="s">
        <v>357</v>
      </c>
      <c r="M47" s="51" t="s">
        <v>357</v>
      </c>
      <c r="N47" s="51" t="s">
        <v>357</v>
      </c>
      <c r="O47" s="51" t="s">
        <v>357</v>
      </c>
      <c r="P47" s="51" t="s">
        <v>24</v>
      </c>
      <c r="Q47" s="51" t="s">
        <v>357</v>
      </c>
      <c r="R47" s="51" t="s">
        <v>357</v>
      </c>
      <c r="S47" s="51" t="s">
        <v>357</v>
      </c>
      <c r="T47" s="51" t="s">
        <v>357</v>
      </c>
      <c r="U47" s="51" t="s">
        <v>24</v>
      </c>
      <c r="V47" s="51" t="s">
        <v>357</v>
      </c>
      <c r="W47" s="51" t="s">
        <v>357</v>
      </c>
      <c r="X47" s="51" t="s">
        <v>24</v>
      </c>
      <c r="Y47" s="51" t="s">
        <v>357</v>
      </c>
      <c r="Z47" s="51" t="s">
        <v>261</v>
      </c>
      <c r="AA47" s="51" t="s">
        <v>357</v>
      </c>
      <c r="AB47" s="51" t="s">
        <v>357</v>
      </c>
      <c r="AC47" s="51" t="s">
        <v>357</v>
      </c>
      <c r="AD47" s="51" t="s">
        <v>59</v>
      </c>
      <c r="AE47" s="51" t="s">
        <v>357</v>
      </c>
      <c r="AF47" s="51" t="s">
        <v>24</v>
      </c>
      <c r="AG47" s="51" t="s">
        <v>357</v>
      </c>
      <c r="AH47" s="51" t="s">
        <v>357</v>
      </c>
      <c r="AI47" s="49" t="s">
        <v>24</v>
      </c>
      <c r="AK47" s="32">
        <f t="shared" si="1"/>
        <v>0</v>
      </c>
      <c r="AL47" s="32">
        <f t="shared" si="2"/>
        <v>6</v>
      </c>
      <c r="AM47" s="32">
        <f t="shared" si="3"/>
        <v>1</v>
      </c>
      <c r="AN47" s="32">
        <f t="shared" si="4"/>
        <v>7</v>
      </c>
      <c r="AO47" s="58">
        <f t="shared" si="5"/>
        <v>0</v>
      </c>
      <c r="AP47" s="56">
        <f t="shared" si="6"/>
        <v>0.8571428571428571</v>
      </c>
      <c r="AQ47" s="58">
        <f t="shared" si="7"/>
        <v>0.14285714285714285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">
        <v>15</v>
      </c>
      <c r="H48" s="51" t="s">
        <v>59</v>
      </c>
      <c r="I48" s="51" t="s">
        <v>59</v>
      </c>
      <c r="J48" s="51" t="s">
        <v>15</v>
      </c>
      <c r="K48" s="51" t="s">
        <v>15</v>
      </c>
      <c r="L48" s="51" t="s">
        <v>15</v>
      </c>
      <c r="M48" s="51" t="s">
        <v>15</v>
      </c>
      <c r="N48" s="51" t="s">
        <v>15</v>
      </c>
      <c r="O48" s="51" t="s">
        <v>15</v>
      </c>
      <c r="P48" s="51" t="s">
        <v>15</v>
      </c>
      <c r="Q48" s="51" t="s">
        <v>59</v>
      </c>
      <c r="R48" s="51" t="s">
        <v>15</v>
      </c>
      <c r="S48" s="51" t="s">
        <v>15</v>
      </c>
      <c r="T48" s="51" t="s">
        <v>59</v>
      </c>
      <c r="U48" s="51" t="s">
        <v>15</v>
      </c>
      <c r="V48" s="51" t="s">
        <v>59</v>
      </c>
      <c r="W48" s="51" t="s">
        <v>15</v>
      </c>
      <c r="X48" s="51" t="s">
        <v>15</v>
      </c>
      <c r="Y48" s="51" t="s">
        <v>15</v>
      </c>
      <c r="Z48" s="51" t="s">
        <v>260</v>
      </c>
      <c r="AA48" s="51" t="s">
        <v>15</v>
      </c>
      <c r="AB48" s="51" t="s">
        <v>15</v>
      </c>
      <c r="AC48" s="51" t="s">
        <v>15</v>
      </c>
      <c r="AD48" s="51" t="s">
        <v>59</v>
      </c>
      <c r="AE48" s="51" t="s">
        <v>59</v>
      </c>
      <c r="AF48" s="51" t="s">
        <v>15</v>
      </c>
      <c r="AG48" s="51" t="s">
        <v>15</v>
      </c>
      <c r="AH48" s="51" t="s">
        <v>15</v>
      </c>
      <c r="AI48" s="49" t="s">
        <v>15</v>
      </c>
      <c r="AK48" s="32">
        <f t="shared" si="1"/>
        <v>21</v>
      </c>
      <c r="AL48" s="32">
        <f t="shared" si="2"/>
        <v>0</v>
      </c>
      <c r="AM48" s="32">
        <f t="shared" si="3"/>
        <v>7</v>
      </c>
      <c r="AN48" s="32">
        <f t="shared" si="4"/>
        <v>28</v>
      </c>
      <c r="AO48" s="56">
        <f t="shared" si="5"/>
        <v>0.75</v>
      </c>
      <c r="AP48" s="58">
        <f t="shared" si="6"/>
        <v>0</v>
      </c>
      <c r="AQ48" s="58">
        <f t="shared" si="7"/>
        <v>0.25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">
        <v>357</v>
      </c>
      <c r="H49" s="51" t="s">
        <v>357</v>
      </c>
      <c r="I49" s="51" t="s">
        <v>357</v>
      </c>
      <c r="J49" s="51" t="s">
        <v>59</v>
      </c>
      <c r="K49" s="51" t="s">
        <v>357</v>
      </c>
      <c r="L49" s="51" t="s">
        <v>357</v>
      </c>
      <c r="M49" s="51" t="s">
        <v>357</v>
      </c>
      <c r="N49" s="51" t="s">
        <v>357</v>
      </c>
      <c r="O49" s="51" t="s">
        <v>357</v>
      </c>
      <c r="P49" s="51" t="s">
        <v>357</v>
      </c>
      <c r="Q49" s="51" t="s">
        <v>357</v>
      </c>
      <c r="R49" s="51" t="s">
        <v>357</v>
      </c>
      <c r="S49" s="51" t="s">
        <v>357</v>
      </c>
      <c r="T49" s="51" t="s">
        <v>357</v>
      </c>
      <c r="U49" s="51" t="s">
        <v>15</v>
      </c>
      <c r="V49" s="51" t="s">
        <v>357</v>
      </c>
      <c r="W49" s="51" t="s">
        <v>24</v>
      </c>
      <c r="X49" s="51" t="s">
        <v>357</v>
      </c>
      <c r="Y49" s="51" t="s">
        <v>357</v>
      </c>
      <c r="Z49" s="51" t="s">
        <v>357</v>
      </c>
      <c r="AA49" s="51" t="s">
        <v>24</v>
      </c>
      <c r="AB49" s="51" t="s">
        <v>357</v>
      </c>
      <c r="AC49" s="51" t="s">
        <v>357</v>
      </c>
      <c r="AD49" s="51" t="s">
        <v>357</v>
      </c>
      <c r="AE49" s="51" t="s">
        <v>357</v>
      </c>
      <c r="AF49" s="51" t="s">
        <v>357</v>
      </c>
      <c r="AG49" s="51" t="s">
        <v>357</v>
      </c>
      <c r="AH49" s="51" t="s">
        <v>357</v>
      </c>
      <c r="AI49" s="49" t="s">
        <v>15</v>
      </c>
      <c r="AK49" s="32">
        <f t="shared" si="1"/>
        <v>1</v>
      </c>
      <c r="AL49" s="32">
        <f t="shared" si="2"/>
        <v>2</v>
      </c>
      <c r="AM49" s="32">
        <f t="shared" si="3"/>
        <v>1</v>
      </c>
      <c r="AN49" s="32">
        <f t="shared" si="4"/>
        <v>4</v>
      </c>
      <c r="AO49" s="56">
        <f t="shared" si="5"/>
        <v>0.25</v>
      </c>
      <c r="AP49" s="58">
        <f t="shared" si="6"/>
        <v>0.5</v>
      </c>
      <c r="AQ49" s="58">
        <f t="shared" si="7"/>
        <v>0.25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">
        <v>15</v>
      </c>
      <c r="H50" s="51" t="s">
        <v>59</v>
      </c>
      <c r="I50" s="51" t="s">
        <v>15</v>
      </c>
      <c r="J50" s="51" t="s">
        <v>357</v>
      </c>
      <c r="K50" s="51" t="s">
        <v>15</v>
      </c>
      <c r="L50" s="51" t="s">
        <v>15</v>
      </c>
      <c r="M50" s="51" t="s">
        <v>15</v>
      </c>
      <c r="N50" s="51" t="s">
        <v>357</v>
      </c>
      <c r="O50" s="51" t="s">
        <v>15</v>
      </c>
      <c r="P50" s="51" t="s">
        <v>15</v>
      </c>
      <c r="Q50" s="51" t="s">
        <v>15</v>
      </c>
      <c r="R50" s="51" t="s">
        <v>15</v>
      </c>
      <c r="S50" s="51" t="s">
        <v>15</v>
      </c>
      <c r="T50" s="51" t="s">
        <v>15</v>
      </c>
      <c r="U50" s="51" t="s">
        <v>15</v>
      </c>
      <c r="V50" s="51" t="s">
        <v>24</v>
      </c>
      <c r="W50" s="51" t="s">
        <v>15</v>
      </c>
      <c r="X50" s="51" t="s">
        <v>15</v>
      </c>
      <c r="Y50" s="51" t="s">
        <v>15</v>
      </c>
      <c r="Z50" s="51" t="s">
        <v>260</v>
      </c>
      <c r="AA50" s="51" t="s">
        <v>15</v>
      </c>
      <c r="AB50" s="51" t="s">
        <v>357</v>
      </c>
      <c r="AC50" s="51" t="s">
        <v>15</v>
      </c>
      <c r="AD50" s="51" t="s">
        <v>15</v>
      </c>
      <c r="AE50" s="51" t="s">
        <v>15</v>
      </c>
      <c r="AF50" s="51" t="s">
        <v>15</v>
      </c>
      <c r="AG50" s="51" t="s">
        <v>15</v>
      </c>
      <c r="AH50" s="51" t="s">
        <v>15</v>
      </c>
      <c r="AI50" s="49" t="s">
        <v>15</v>
      </c>
      <c r="AK50" s="32">
        <f t="shared" si="1"/>
        <v>23</v>
      </c>
      <c r="AL50" s="32">
        <f t="shared" si="2"/>
        <v>1</v>
      </c>
      <c r="AM50" s="32">
        <f t="shared" si="3"/>
        <v>1</v>
      </c>
      <c r="AN50" s="32">
        <f t="shared" si="4"/>
        <v>25</v>
      </c>
      <c r="AO50" s="56">
        <f t="shared" si="5"/>
        <v>0.92</v>
      </c>
      <c r="AP50" s="58">
        <f t="shared" si="6"/>
        <v>0.04</v>
      </c>
      <c r="AQ50" s="58">
        <f t="shared" si="7"/>
        <v>0.04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">
        <v>357</v>
      </c>
      <c r="H51" s="51" t="s">
        <v>59</v>
      </c>
      <c r="I51" s="51" t="s">
        <v>357</v>
      </c>
      <c r="J51" s="51" t="s">
        <v>357</v>
      </c>
      <c r="K51" s="51" t="s">
        <v>15</v>
      </c>
      <c r="L51" s="51" t="s">
        <v>357</v>
      </c>
      <c r="M51" s="51" t="s">
        <v>357</v>
      </c>
      <c r="N51" s="51" t="s">
        <v>357</v>
      </c>
      <c r="O51" s="51" t="s">
        <v>15</v>
      </c>
      <c r="P51" s="51" t="s">
        <v>24</v>
      </c>
      <c r="Q51" s="51" t="s">
        <v>357</v>
      </c>
      <c r="R51" s="51" t="s">
        <v>357</v>
      </c>
      <c r="S51" s="51" t="s">
        <v>357</v>
      </c>
      <c r="T51" s="51" t="s">
        <v>357</v>
      </c>
      <c r="U51" s="51" t="s">
        <v>357</v>
      </c>
      <c r="V51" s="51" t="s">
        <v>357</v>
      </c>
      <c r="W51" s="51" t="s">
        <v>357</v>
      </c>
      <c r="X51" s="51" t="s">
        <v>15</v>
      </c>
      <c r="Y51" s="51" t="s">
        <v>357</v>
      </c>
      <c r="Z51" s="51" t="s">
        <v>260</v>
      </c>
      <c r="AA51" s="51" t="s">
        <v>357</v>
      </c>
      <c r="AB51" s="51" t="s">
        <v>24</v>
      </c>
      <c r="AC51" s="51" t="s">
        <v>15</v>
      </c>
      <c r="AD51" s="51" t="s">
        <v>357</v>
      </c>
      <c r="AE51" s="51" t="s">
        <v>24</v>
      </c>
      <c r="AF51" s="51" t="s">
        <v>357</v>
      </c>
      <c r="AG51" s="51" t="s">
        <v>357</v>
      </c>
      <c r="AH51" s="51" t="s">
        <v>357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6">
        <f t="shared" si="5"/>
        <v>0.55555555555555558</v>
      </c>
      <c r="AP51" s="58">
        <f t="shared" si="6"/>
        <v>0.33333333333333331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">
        <v>357</v>
      </c>
      <c r="H52" s="51" t="s">
        <v>357</v>
      </c>
      <c r="I52" s="51" t="s">
        <v>357</v>
      </c>
      <c r="J52" s="51" t="s">
        <v>357</v>
      </c>
      <c r="K52" s="51" t="s">
        <v>357</v>
      </c>
      <c r="L52" s="51" t="s">
        <v>357</v>
      </c>
      <c r="M52" s="51" t="s">
        <v>357</v>
      </c>
      <c r="N52" s="51" t="s">
        <v>357</v>
      </c>
      <c r="O52" s="51" t="s">
        <v>357</v>
      </c>
      <c r="P52" s="51" t="s">
        <v>357</v>
      </c>
      <c r="Q52" s="51" t="s">
        <v>357</v>
      </c>
      <c r="R52" s="51" t="s">
        <v>357</v>
      </c>
      <c r="S52" s="51" t="s">
        <v>357</v>
      </c>
      <c r="T52" s="51" t="s">
        <v>357</v>
      </c>
      <c r="U52" s="51" t="s">
        <v>357</v>
      </c>
      <c r="V52" s="51" t="s">
        <v>357</v>
      </c>
      <c r="W52" s="51" t="s">
        <v>357</v>
      </c>
      <c r="X52" s="51" t="s">
        <v>357</v>
      </c>
      <c r="Y52" s="51" t="s">
        <v>357</v>
      </c>
      <c r="Z52" s="51" t="s">
        <v>357</v>
      </c>
      <c r="AA52" s="51" t="s">
        <v>357</v>
      </c>
      <c r="AB52" s="51" t="s">
        <v>357</v>
      </c>
      <c r="AC52" s="51" t="s">
        <v>357</v>
      </c>
      <c r="AD52" s="51" t="s">
        <v>357</v>
      </c>
      <c r="AE52" s="51" t="s">
        <v>357</v>
      </c>
      <c r="AF52" s="51" t="s">
        <v>357</v>
      </c>
      <c r="AG52" s="51" t="s">
        <v>357</v>
      </c>
      <c r="AH52" s="51" t="s">
        <v>357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">
        <v>357</v>
      </c>
      <c r="H53" s="51" t="s">
        <v>59</v>
      </c>
      <c r="I53" s="51" t="s">
        <v>357</v>
      </c>
      <c r="J53" s="51" t="s">
        <v>357</v>
      </c>
      <c r="K53" s="51" t="s">
        <v>15</v>
      </c>
      <c r="L53" s="51" t="s">
        <v>357</v>
      </c>
      <c r="M53" s="51" t="s">
        <v>24</v>
      </c>
      <c r="N53" s="51" t="s">
        <v>357</v>
      </c>
      <c r="O53" s="51" t="s">
        <v>357</v>
      </c>
      <c r="P53" s="51" t="s">
        <v>357</v>
      </c>
      <c r="Q53" s="51" t="s">
        <v>357</v>
      </c>
      <c r="R53" s="51" t="s">
        <v>357</v>
      </c>
      <c r="S53" s="51" t="s">
        <v>357</v>
      </c>
      <c r="T53" s="51" t="s">
        <v>15</v>
      </c>
      <c r="U53" s="51" t="s">
        <v>357</v>
      </c>
      <c r="V53" s="51" t="s">
        <v>357</v>
      </c>
      <c r="W53" s="51" t="s">
        <v>357</v>
      </c>
      <c r="X53" s="51" t="s">
        <v>357</v>
      </c>
      <c r="Y53" s="51" t="s">
        <v>357</v>
      </c>
      <c r="Z53" s="51" t="s">
        <v>260</v>
      </c>
      <c r="AA53" s="51" t="s">
        <v>357</v>
      </c>
      <c r="AB53" s="51" t="s">
        <v>357</v>
      </c>
      <c r="AC53" s="51" t="s">
        <v>15</v>
      </c>
      <c r="AD53" s="51" t="s">
        <v>357</v>
      </c>
      <c r="AE53" s="51" t="s">
        <v>24</v>
      </c>
      <c r="AF53" s="51" t="s">
        <v>357</v>
      </c>
      <c r="AG53" s="51" t="s">
        <v>357</v>
      </c>
      <c r="AH53" s="51" t="s">
        <v>357</v>
      </c>
      <c r="AI53" s="49" t="s">
        <v>15</v>
      </c>
      <c r="AK53" s="32">
        <f t="shared" si="1"/>
        <v>4</v>
      </c>
      <c r="AL53" s="32">
        <f t="shared" si="2"/>
        <v>2</v>
      </c>
      <c r="AM53" s="32">
        <f t="shared" si="3"/>
        <v>1</v>
      </c>
      <c r="AN53" s="32">
        <f t="shared" si="4"/>
        <v>7</v>
      </c>
      <c r="AO53" s="56">
        <f t="shared" si="5"/>
        <v>0.5714285714285714</v>
      </c>
      <c r="AP53" s="58">
        <f t="shared" si="6"/>
        <v>0.2857142857142857</v>
      </c>
      <c r="AQ53" s="58">
        <f t="shared" si="7"/>
        <v>0.14285714285714285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">
        <v>357</v>
      </c>
      <c r="H54" s="51" t="s">
        <v>357</v>
      </c>
      <c r="I54" s="51" t="s">
        <v>357</v>
      </c>
      <c r="J54" s="51" t="s">
        <v>59</v>
      </c>
      <c r="K54" s="51" t="s">
        <v>15</v>
      </c>
      <c r="L54" s="51" t="s">
        <v>15</v>
      </c>
      <c r="M54" s="51" t="s">
        <v>357</v>
      </c>
      <c r="N54" s="51" t="s">
        <v>357</v>
      </c>
      <c r="O54" s="51" t="s">
        <v>357</v>
      </c>
      <c r="P54" s="51" t="s">
        <v>24</v>
      </c>
      <c r="Q54" s="51" t="s">
        <v>357</v>
      </c>
      <c r="R54" s="51" t="s">
        <v>357</v>
      </c>
      <c r="S54" s="51" t="s">
        <v>357</v>
      </c>
      <c r="T54" s="51" t="s">
        <v>15</v>
      </c>
      <c r="U54" s="51" t="s">
        <v>15</v>
      </c>
      <c r="V54" s="51" t="s">
        <v>357</v>
      </c>
      <c r="W54" s="51" t="s">
        <v>357</v>
      </c>
      <c r="X54" s="51" t="s">
        <v>15</v>
      </c>
      <c r="Y54" s="51" t="s">
        <v>357</v>
      </c>
      <c r="Z54" s="51" t="s">
        <v>357</v>
      </c>
      <c r="AA54" s="51" t="s">
        <v>357</v>
      </c>
      <c r="AB54" s="51" t="s">
        <v>357</v>
      </c>
      <c r="AC54" s="51" t="s">
        <v>15</v>
      </c>
      <c r="AD54" s="51" t="s">
        <v>357</v>
      </c>
      <c r="AE54" s="51" t="s">
        <v>357</v>
      </c>
      <c r="AF54" s="51" t="s">
        <v>357</v>
      </c>
      <c r="AG54" s="51" t="s">
        <v>357</v>
      </c>
      <c r="AH54" s="51" t="s">
        <v>15</v>
      </c>
      <c r="AI54" s="49" t="s">
        <v>15</v>
      </c>
      <c r="AK54" s="32">
        <f t="shared" si="1"/>
        <v>7</v>
      </c>
      <c r="AL54" s="32">
        <f t="shared" si="2"/>
        <v>1</v>
      </c>
      <c r="AM54" s="32">
        <f t="shared" si="3"/>
        <v>1</v>
      </c>
      <c r="AN54" s="32">
        <f t="shared" si="4"/>
        <v>9</v>
      </c>
      <c r="AO54" s="56">
        <f t="shared" si="5"/>
        <v>0.77777777777777779</v>
      </c>
      <c r="AP54" s="58">
        <f t="shared" si="6"/>
        <v>0.1111111111111111</v>
      </c>
      <c r="AQ54" s="58">
        <f t="shared" si="7"/>
        <v>0.1111111111111111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">
        <v>357</v>
      </c>
      <c r="H55" s="51" t="s">
        <v>59</v>
      </c>
      <c r="I55" s="51" t="s">
        <v>24</v>
      </c>
      <c r="J55" s="51" t="s">
        <v>24</v>
      </c>
      <c r="K55" s="51" t="s">
        <v>15</v>
      </c>
      <c r="L55" s="51" t="s">
        <v>15</v>
      </c>
      <c r="M55" s="51" t="s">
        <v>24</v>
      </c>
      <c r="N55" s="51" t="s">
        <v>357</v>
      </c>
      <c r="O55" s="51" t="s">
        <v>24</v>
      </c>
      <c r="P55" s="51" t="s">
        <v>24</v>
      </c>
      <c r="Q55" s="51" t="s">
        <v>24</v>
      </c>
      <c r="R55" s="51" t="s">
        <v>24</v>
      </c>
      <c r="S55" s="51" t="s">
        <v>24</v>
      </c>
      <c r="T55" s="51" t="s">
        <v>59</v>
      </c>
      <c r="U55" s="51" t="s">
        <v>24</v>
      </c>
      <c r="V55" s="51" t="s">
        <v>24</v>
      </c>
      <c r="W55" s="51" t="s">
        <v>357</v>
      </c>
      <c r="X55" s="51" t="s">
        <v>357</v>
      </c>
      <c r="Y55" s="51" t="s">
        <v>24</v>
      </c>
      <c r="Z55" s="51" t="s">
        <v>260</v>
      </c>
      <c r="AA55" s="51" t="s">
        <v>357</v>
      </c>
      <c r="AB55" s="51" t="s">
        <v>357</v>
      </c>
      <c r="AC55" s="51" t="s">
        <v>15</v>
      </c>
      <c r="AD55" s="51" t="s">
        <v>24</v>
      </c>
      <c r="AE55" s="51" t="s">
        <v>357</v>
      </c>
      <c r="AF55" s="51" t="s">
        <v>24</v>
      </c>
      <c r="AG55" s="51" t="s">
        <v>24</v>
      </c>
      <c r="AH55" s="51" t="s">
        <v>24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">
        <v>357</v>
      </c>
      <c r="H56" s="51" t="s">
        <v>357</v>
      </c>
      <c r="I56" s="51" t="s">
        <v>24</v>
      </c>
      <c r="J56" s="51" t="s">
        <v>24</v>
      </c>
      <c r="K56" s="51" t="s">
        <v>357</v>
      </c>
      <c r="L56" s="51" t="s">
        <v>24</v>
      </c>
      <c r="M56" s="51" t="s">
        <v>24</v>
      </c>
      <c r="N56" s="51" t="s">
        <v>24</v>
      </c>
      <c r="O56" s="51" t="s">
        <v>24</v>
      </c>
      <c r="P56" s="51" t="s">
        <v>24</v>
      </c>
      <c r="Q56" s="51" t="s">
        <v>24</v>
      </c>
      <c r="R56" s="51" t="s">
        <v>357</v>
      </c>
      <c r="S56" s="51" t="s">
        <v>24</v>
      </c>
      <c r="T56" s="51" t="s">
        <v>357</v>
      </c>
      <c r="U56" s="51" t="s">
        <v>24</v>
      </c>
      <c r="V56" s="51" t="s">
        <v>24</v>
      </c>
      <c r="W56" s="51" t="s">
        <v>357</v>
      </c>
      <c r="X56" s="51" t="s">
        <v>357</v>
      </c>
      <c r="Y56" s="51" t="s">
        <v>24</v>
      </c>
      <c r="Z56" s="51" t="s">
        <v>261</v>
      </c>
      <c r="AA56" s="51" t="s">
        <v>24</v>
      </c>
      <c r="AB56" s="51" t="s">
        <v>357</v>
      </c>
      <c r="AC56" s="51" t="s">
        <v>15</v>
      </c>
      <c r="AD56" s="51" t="s">
        <v>24</v>
      </c>
      <c r="AE56" s="51" t="s">
        <v>357</v>
      </c>
      <c r="AF56" s="51" t="s">
        <v>24</v>
      </c>
      <c r="AG56" s="51" t="s">
        <v>24</v>
      </c>
      <c r="AH56" s="51" t="s">
        <v>357</v>
      </c>
      <c r="AI56" s="49" t="s">
        <v>24</v>
      </c>
      <c r="AK56" s="32">
        <f t="shared" si="1"/>
        <v>1</v>
      </c>
      <c r="AL56" s="32">
        <f t="shared" si="2"/>
        <v>17</v>
      </c>
      <c r="AM56" s="32">
        <f t="shared" si="3"/>
        <v>0</v>
      </c>
      <c r="AN56" s="32">
        <f t="shared" si="4"/>
        <v>18</v>
      </c>
      <c r="AO56" s="58">
        <f t="shared" si="5"/>
        <v>5.5555555555555552E-2</v>
      </c>
      <c r="AP56" s="56">
        <f t="shared" si="6"/>
        <v>0.94444444444444442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">
        <v>357</v>
      </c>
      <c r="H57" s="51" t="s">
        <v>357</v>
      </c>
      <c r="I57" s="51" t="s">
        <v>24</v>
      </c>
      <c r="J57" s="51" t="s">
        <v>24</v>
      </c>
      <c r="K57" s="51" t="s">
        <v>15</v>
      </c>
      <c r="L57" s="51" t="s">
        <v>357</v>
      </c>
      <c r="M57" s="51" t="s">
        <v>357</v>
      </c>
      <c r="N57" s="51" t="s">
        <v>15</v>
      </c>
      <c r="O57" s="51" t="s">
        <v>357</v>
      </c>
      <c r="P57" s="51" t="s">
        <v>24</v>
      </c>
      <c r="Q57" s="51" t="s">
        <v>357</v>
      </c>
      <c r="R57" s="51" t="s">
        <v>357</v>
      </c>
      <c r="S57" s="51" t="s">
        <v>24</v>
      </c>
      <c r="T57" s="51" t="s">
        <v>59</v>
      </c>
      <c r="U57" s="51" t="s">
        <v>24</v>
      </c>
      <c r="V57" s="51" t="s">
        <v>24</v>
      </c>
      <c r="W57" s="51" t="s">
        <v>24</v>
      </c>
      <c r="X57" s="51" t="s">
        <v>24</v>
      </c>
      <c r="Y57" s="51" t="s">
        <v>24</v>
      </c>
      <c r="Z57" s="51" t="s">
        <v>261</v>
      </c>
      <c r="AA57" s="51" t="s">
        <v>357</v>
      </c>
      <c r="AB57" s="51" t="s">
        <v>357</v>
      </c>
      <c r="AC57" s="51" t="s">
        <v>59</v>
      </c>
      <c r="AD57" s="51" t="s">
        <v>357</v>
      </c>
      <c r="AE57" s="51" t="s">
        <v>357</v>
      </c>
      <c r="AF57" s="51" t="s">
        <v>357</v>
      </c>
      <c r="AG57" s="51" t="s">
        <v>357</v>
      </c>
      <c r="AH57" s="51" t="s">
        <v>357</v>
      </c>
      <c r="AI57" s="49" t="s">
        <v>24</v>
      </c>
      <c r="AK57" s="32">
        <f t="shared" si="1"/>
        <v>2</v>
      </c>
      <c r="AL57" s="32">
        <f t="shared" si="2"/>
        <v>10</v>
      </c>
      <c r="AM57" s="32">
        <f t="shared" si="3"/>
        <v>2</v>
      </c>
      <c r="AN57" s="32">
        <f t="shared" si="4"/>
        <v>14</v>
      </c>
      <c r="AO57" s="58">
        <f t="shared" si="5"/>
        <v>0.14285714285714285</v>
      </c>
      <c r="AP57" s="56">
        <f t="shared" si="6"/>
        <v>0.7142857142857143</v>
      </c>
      <c r="AQ57" s="58">
        <f t="shared" si="7"/>
        <v>0.14285714285714285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">
        <v>15</v>
      </c>
      <c r="H58" s="51" t="s">
        <v>357</v>
      </c>
      <c r="I58" s="51" t="s">
        <v>24</v>
      </c>
      <c r="J58" s="51" t="s">
        <v>59</v>
      </c>
      <c r="K58" s="51" t="s">
        <v>24</v>
      </c>
      <c r="L58" s="51" t="s">
        <v>357</v>
      </c>
      <c r="M58" s="51" t="s">
        <v>357</v>
      </c>
      <c r="N58" s="51" t="s">
        <v>357</v>
      </c>
      <c r="O58" s="51" t="s">
        <v>357</v>
      </c>
      <c r="P58" s="51" t="s">
        <v>357</v>
      </c>
      <c r="Q58" s="51" t="s">
        <v>24</v>
      </c>
      <c r="R58" s="51" t="s">
        <v>357</v>
      </c>
      <c r="S58" s="51" t="s">
        <v>24</v>
      </c>
      <c r="T58" s="51" t="s">
        <v>59</v>
      </c>
      <c r="U58" s="51" t="s">
        <v>24</v>
      </c>
      <c r="V58" s="51" t="s">
        <v>357</v>
      </c>
      <c r="W58" s="51" t="s">
        <v>59</v>
      </c>
      <c r="X58" s="51" t="s">
        <v>24</v>
      </c>
      <c r="Y58" s="51" t="s">
        <v>357</v>
      </c>
      <c r="Z58" s="51" t="s">
        <v>261</v>
      </c>
      <c r="AA58" s="51" t="s">
        <v>357</v>
      </c>
      <c r="AB58" s="51" t="s">
        <v>24</v>
      </c>
      <c r="AC58" s="51" t="s">
        <v>15</v>
      </c>
      <c r="AD58" s="51" t="s">
        <v>357</v>
      </c>
      <c r="AE58" s="51" t="s">
        <v>357</v>
      </c>
      <c r="AF58" s="51" t="s">
        <v>357</v>
      </c>
      <c r="AG58" s="51" t="s">
        <v>357</v>
      </c>
      <c r="AH58" s="51" t="s">
        <v>24</v>
      </c>
      <c r="AI58" s="49" t="s">
        <v>24</v>
      </c>
      <c r="AK58" s="32">
        <f t="shared" si="1"/>
        <v>2</v>
      </c>
      <c r="AL58" s="32">
        <f t="shared" si="2"/>
        <v>9</v>
      </c>
      <c r="AM58" s="32">
        <f t="shared" si="3"/>
        <v>3</v>
      </c>
      <c r="AN58" s="32">
        <f t="shared" si="4"/>
        <v>14</v>
      </c>
      <c r="AO58" s="58">
        <f t="shared" si="5"/>
        <v>0.14285714285714285</v>
      </c>
      <c r="AP58" s="56">
        <f t="shared" si="6"/>
        <v>0.6428571428571429</v>
      </c>
      <c r="AQ58" s="58">
        <f t="shared" si="7"/>
        <v>0.21428571428571427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">
        <v>357</v>
      </c>
      <c r="H59" s="51" t="s">
        <v>357</v>
      </c>
      <c r="I59" s="51" t="s">
        <v>357</v>
      </c>
      <c r="J59" s="51" t="s">
        <v>357</v>
      </c>
      <c r="K59" s="51" t="s">
        <v>357</v>
      </c>
      <c r="L59" s="51" t="s">
        <v>357</v>
      </c>
      <c r="M59" s="51" t="s">
        <v>357</v>
      </c>
      <c r="N59" s="51" t="s">
        <v>357</v>
      </c>
      <c r="O59" s="51" t="s">
        <v>357</v>
      </c>
      <c r="P59" s="51" t="s">
        <v>24</v>
      </c>
      <c r="Q59" s="51" t="s">
        <v>357</v>
      </c>
      <c r="R59" s="51" t="s">
        <v>357</v>
      </c>
      <c r="S59" s="51" t="s">
        <v>357</v>
      </c>
      <c r="T59" s="51" t="s">
        <v>357</v>
      </c>
      <c r="U59" s="51" t="s">
        <v>24</v>
      </c>
      <c r="V59" s="51" t="s">
        <v>357</v>
      </c>
      <c r="W59" s="51" t="s">
        <v>357</v>
      </c>
      <c r="X59" s="51" t="s">
        <v>357</v>
      </c>
      <c r="Y59" s="51" t="s">
        <v>357</v>
      </c>
      <c r="Z59" s="51" t="s">
        <v>357</v>
      </c>
      <c r="AA59" s="51" t="s">
        <v>357</v>
      </c>
      <c r="AB59" s="51" t="s">
        <v>357</v>
      </c>
      <c r="AC59" s="51" t="s">
        <v>357</v>
      </c>
      <c r="AD59" s="51" t="s">
        <v>357</v>
      </c>
      <c r="AE59" s="51" t="s">
        <v>357</v>
      </c>
      <c r="AF59" s="51" t="s">
        <v>357</v>
      </c>
      <c r="AG59" s="51" t="s">
        <v>357</v>
      </c>
      <c r="AH59" s="51" t="s">
        <v>357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">
        <v>357</v>
      </c>
      <c r="H60" s="51" t="s">
        <v>357</v>
      </c>
      <c r="I60" s="51" t="s">
        <v>24</v>
      </c>
      <c r="J60" s="51" t="s">
        <v>24</v>
      </c>
      <c r="K60" s="51" t="s">
        <v>357</v>
      </c>
      <c r="L60" s="51" t="s">
        <v>357</v>
      </c>
      <c r="M60" s="51" t="s">
        <v>24</v>
      </c>
      <c r="N60" s="51" t="s">
        <v>59</v>
      </c>
      <c r="O60" s="51" t="s">
        <v>24</v>
      </c>
      <c r="P60" s="51" t="s">
        <v>24</v>
      </c>
      <c r="Q60" s="51" t="s">
        <v>357</v>
      </c>
      <c r="R60" s="51" t="s">
        <v>357</v>
      </c>
      <c r="S60" s="51" t="s">
        <v>357</v>
      </c>
      <c r="T60" s="51" t="s">
        <v>59</v>
      </c>
      <c r="U60" s="51" t="s">
        <v>15</v>
      </c>
      <c r="V60" s="51" t="s">
        <v>24</v>
      </c>
      <c r="W60" s="51" t="s">
        <v>357</v>
      </c>
      <c r="X60" s="51" t="s">
        <v>24</v>
      </c>
      <c r="Y60" s="51" t="s">
        <v>357</v>
      </c>
      <c r="Z60" s="51" t="s">
        <v>280</v>
      </c>
      <c r="AA60" s="51" t="s">
        <v>357</v>
      </c>
      <c r="AB60" s="51" t="s">
        <v>357</v>
      </c>
      <c r="AC60" s="51" t="s">
        <v>357</v>
      </c>
      <c r="AD60" s="51" t="s">
        <v>357</v>
      </c>
      <c r="AE60" s="51" t="s">
        <v>357</v>
      </c>
      <c r="AF60" s="51" t="s">
        <v>15</v>
      </c>
      <c r="AG60" s="51" t="s">
        <v>24</v>
      </c>
      <c r="AH60" s="51" t="s">
        <v>24</v>
      </c>
      <c r="AI60" s="49" t="s">
        <v>24</v>
      </c>
      <c r="AK60" s="32">
        <f t="shared" si="1"/>
        <v>2</v>
      </c>
      <c r="AL60" s="32">
        <f t="shared" si="2"/>
        <v>9</v>
      </c>
      <c r="AM60" s="32">
        <f t="shared" si="3"/>
        <v>3</v>
      </c>
      <c r="AN60" s="32">
        <f t="shared" si="4"/>
        <v>14</v>
      </c>
      <c r="AO60" s="58">
        <f t="shared" si="5"/>
        <v>0.14285714285714285</v>
      </c>
      <c r="AP60" s="56">
        <f t="shared" si="6"/>
        <v>0.6428571428571429</v>
      </c>
      <c r="AQ60" s="58">
        <f t="shared" si="7"/>
        <v>0.21428571428571427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">
        <v>24</v>
      </c>
      <c r="H61" s="51" t="s">
        <v>59</v>
      </c>
      <c r="I61" s="51" t="s">
        <v>357</v>
      </c>
      <c r="J61" s="51" t="s">
        <v>357</v>
      </c>
      <c r="K61" s="51" t="s">
        <v>357</v>
      </c>
      <c r="L61" s="51" t="s">
        <v>357</v>
      </c>
      <c r="M61" s="51" t="s">
        <v>15</v>
      </c>
      <c r="N61" s="51" t="s">
        <v>357</v>
      </c>
      <c r="O61" s="51" t="s">
        <v>357</v>
      </c>
      <c r="P61" s="51" t="s">
        <v>24</v>
      </c>
      <c r="Q61" s="51" t="s">
        <v>357</v>
      </c>
      <c r="R61" s="51" t="s">
        <v>357</v>
      </c>
      <c r="S61" s="51" t="s">
        <v>24</v>
      </c>
      <c r="T61" s="51" t="s">
        <v>59</v>
      </c>
      <c r="U61" s="51" t="s">
        <v>15</v>
      </c>
      <c r="V61" s="51" t="s">
        <v>357</v>
      </c>
      <c r="W61" s="51" t="s">
        <v>357</v>
      </c>
      <c r="X61" s="51" t="s">
        <v>24</v>
      </c>
      <c r="Y61" s="51" t="s">
        <v>24</v>
      </c>
      <c r="Z61" s="51" t="s">
        <v>357</v>
      </c>
      <c r="AA61" s="51" t="s">
        <v>357</v>
      </c>
      <c r="AB61" s="51" t="s">
        <v>357</v>
      </c>
      <c r="AC61" s="51" t="s">
        <v>357</v>
      </c>
      <c r="AD61" s="51" t="s">
        <v>15</v>
      </c>
      <c r="AE61" s="51" t="s">
        <v>24</v>
      </c>
      <c r="AF61" s="51" t="s">
        <v>15</v>
      </c>
      <c r="AG61" s="51" t="s">
        <v>357</v>
      </c>
      <c r="AH61" s="51" t="s">
        <v>24</v>
      </c>
      <c r="AI61" s="49" t="s">
        <v>24</v>
      </c>
      <c r="AK61" s="32">
        <f t="shared" si="1"/>
        <v>4</v>
      </c>
      <c r="AL61" s="32">
        <f t="shared" si="2"/>
        <v>7</v>
      </c>
      <c r="AM61" s="32">
        <f t="shared" si="3"/>
        <v>2</v>
      </c>
      <c r="AN61" s="32">
        <f t="shared" si="4"/>
        <v>13</v>
      </c>
      <c r="AO61" s="58">
        <f t="shared" si="5"/>
        <v>0.30769230769230771</v>
      </c>
      <c r="AP61" s="56">
        <f t="shared" si="6"/>
        <v>0.53846153846153844</v>
      </c>
      <c r="AQ61" s="58">
        <f t="shared" si="7"/>
        <v>0.15384615384615385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">
        <v>59</v>
      </c>
      <c r="H62" s="51" t="s">
        <v>357</v>
      </c>
      <c r="I62" s="51" t="s">
        <v>59</v>
      </c>
      <c r="J62" s="51" t="s">
        <v>15</v>
      </c>
      <c r="K62" s="51" t="s">
        <v>24</v>
      </c>
      <c r="L62" s="51" t="s">
        <v>357</v>
      </c>
      <c r="M62" s="51" t="s">
        <v>24</v>
      </c>
      <c r="N62" s="51" t="s">
        <v>357</v>
      </c>
      <c r="O62" s="51" t="s">
        <v>15</v>
      </c>
      <c r="P62" s="51" t="s">
        <v>357</v>
      </c>
      <c r="Q62" s="51" t="s">
        <v>15</v>
      </c>
      <c r="R62" s="51" t="s">
        <v>357</v>
      </c>
      <c r="S62" s="51" t="s">
        <v>15</v>
      </c>
      <c r="T62" s="51" t="s">
        <v>15</v>
      </c>
      <c r="U62" s="51" t="s">
        <v>15</v>
      </c>
      <c r="V62" s="51" t="s">
        <v>24</v>
      </c>
      <c r="W62" s="51" t="s">
        <v>24</v>
      </c>
      <c r="X62" s="51" t="s">
        <v>24</v>
      </c>
      <c r="Y62" s="51" t="s">
        <v>15</v>
      </c>
      <c r="Z62" s="51" t="s">
        <v>260</v>
      </c>
      <c r="AA62" s="51" t="s">
        <v>15</v>
      </c>
      <c r="AB62" s="51" t="s">
        <v>357</v>
      </c>
      <c r="AC62" s="51" t="s">
        <v>15</v>
      </c>
      <c r="AD62" s="51" t="s">
        <v>15</v>
      </c>
      <c r="AE62" s="51" t="s">
        <v>15</v>
      </c>
      <c r="AF62" s="51" t="s">
        <v>357</v>
      </c>
      <c r="AG62" s="51" t="s">
        <v>24</v>
      </c>
      <c r="AH62" s="51" t="s">
        <v>15</v>
      </c>
      <c r="AI62" s="49" t="s">
        <v>15</v>
      </c>
      <c r="AK62" s="32">
        <f t="shared" si="1"/>
        <v>13</v>
      </c>
      <c r="AL62" s="32">
        <f t="shared" si="2"/>
        <v>6</v>
      </c>
      <c r="AM62" s="32">
        <f t="shared" si="3"/>
        <v>2</v>
      </c>
      <c r="AN62" s="32">
        <f t="shared" si="4"/>
        <v>21</v>
      </c>
      <c r="AO62" s="56">
        <f t="shared" si="5"/>
        <v>0.61904761904761907</v>
      </c>
      <c r="AP62" s="58">
        <f t="shared" si="6"/>
        <v>0.2857142857142857</v>
      </c>
      <c r="AQ62" s="58">
        <f t="shared" si="7"/>
        <v>9.5238095238095233E-2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">
        <v>24</v>
      </c>
      <c r="H63" s="51" t="s">
        <v>15</v>
      </c>
      <c r="I63" s="51" t="s">
        <v>24</v>
      </c>
      <c r="J63" s="51" t="s">
        <v>24</v>
      </c>
      <c r="K63" s="51" t="s">
        <v>24</v>
      </c>
      <c r="L63" s="51" t="s">
        <v>59</v>
      </c>
      <c r="M63" s="51" t="s">
        <v>24</v>
      </c>
      <c r="N63" s="51" t="s">
        <v>357</v>
      </c>
      <c r="O63" s="51" t="s">
        <v>24</v>
      </c>
      <c r="P63" s="51" t="s">
        <v>357</v>
      </c>
      <c r="Q63" s="51" t="s">
        <v>357</v>
      </c>
      <c r="R63" s="51" t="s">
        <v>24</v>
      </c>
      <c r="S63" s="51" t="s">
        <v>24</v>
      </c>
      <c r="T63" s="51" t="s">
        <v>59</v>
      </c>
      <c r="U63" s="51" t="s">
        <v>24</v>
      </c>
      <c r="V63" s="51" t="s">
        <v>357</v>
      </c>
      <c r="W63" s="51" t="s">
        <v>24</v>
      </c>
      <c r="X63" s="51" t="s">
        <v>357</v>
      </c>
      <c r="Y63" s="51" t="s">
        <v>24</v>
      </c>
      <c r="Z63" s="51" t="s">
        <v>261</v>
      </c>
      <c r="AA63" s="51" t="s">
        <v>24</v>
      </c>
      <c r="AB63" s="51" t="s">
        <v>357</v>
      </c>
      <c r="AC63" s="51" t="s">
        <v>24</v>
      </c>
      <c r="AD63" s="51" t="s">
        <v>24</v>
      </c>
      <c r="AE63" s="51" t="s">
        <v>59</v>
      </c>
      <c r="AF63" s="51" t="s">
        <v>357</v>
      </c>
      <c r="AG63" s="51" t="s">
        <v>357</v>
      </c>
      <c r="AH63" s="51" t="s">
        <v>24</v>
      </c>
      <c r="AI63" s="49" t="s">
        <v>24</v>
      </c>
      <c r="AK63" s="32">
        <f t="shared" si="1"/>
        <v>1</v>
      </c>
      <c r="AL63" s="32">
        <f t="shared" si="2"/>
        <v>16</v>
      </c>
      <c r="AM63" s="32">
        <f t="shared" si="3"/>
        <v>3</v>
      </c>
      <c r="AN63" s="32">
        <f t="shared" si="4"/>
        <v>20</v>
      </c>
      <c r="AO63" s="58">
        <f t="shared" si="5"/>
        <v>0.05</v>
      </c>
      <c r="AP63" s="56">
        <f t="shared" si="6"/>
        <v>0.8</v>
      </c>
      <c r="AQ63" s="58">
        <f t="shared" si="7"/>
        <v>0.15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">
        <v>24</v>
      </c>
      <c r="H64" s="51" t="s">
        <v>357</v>
      </c>
      <c r="I64" s="51" t="s">
        <v>357</v>
      </c>
      <c r="J64" s="51" t="s">
        <v>24</v>
      </c>
      <c r="K64" s="51" t="s">
        <v>24</v>
      </c>
      <c r="L64" s="51" t="s">
        <v>24</v>
      </c>
      <c r="M64" s="51" t="s">
        <v>24</v>
      </c>
      <c r="N64" s="51" t="s">
        <v>357</v>
      </c>
      <c r="O64" s="51" t="s">
        <v>24</v>
      </c>
      <c r="P64" s="51" t="s">
        <v>357</v>
      </c>
      <c r="Q64" s="51" t="s">
        <v>357</v>
      </c>
      <c r="R64" s="51" t="s">
        <v>357</v>
      </c>
      <c r="S64" s="51" t="s">
        <v>24</v>
      </c>
      <c r="T64" s="51" t="s">
        <v>24</v>
      </c>
      <c r="U64" s="51" t="s">
        <v>24</v>
      </c>
      <c r="V64" s="51" t="s">
        <v>24</v>
      </c>
      <c r="W64" s="51" t="s">
        <v>357</v>
      </c>
      <c r="X64" s="51" t="s">
        <v>24</v>
      </c>
      <c r="Y64" s="51" t="s">
        <v>24</v>
      </c>
      <c r="Z64" s="51" t="s">
        <v>261</v>
      </c>
      <c r="AA64" s="51" t="s">
        <v>24</v>
      </c>
      <c r="AB64" s="51" t="s">
        <v>357</v>
      </c>
      <c r="AC64" s="51" t="s">
        <v>24</v>
      </c>
      <c r="AD64" s="51" t="s">
        <v>357</v>
      </c>
      <c r="AE64" s="51" t="s">
        <v>24</v>
      </c>
      <c r="AF64" s="51" t="s">
        <v>24</v>
      </c>
      <c r="AG64" s="51" t="s">
        <v>357</v>
      </c>
      <c r="AH64" s="51" t="s">
        <v>357</v>
      </c>
      <c r="AI64" s="49" t="s">
        <v>24</v>
      </c>
      <c r="AK64" s="32">
        <f t="shared" si="1"/>
        <v>0</v>
      </c>
      <c r="AL64" s="32">
        <f t="shared" si="2"/>
        <v>17</v>
      </c>
      <c r="AM64" s="32">
        <f t="shared" si="3"/>
        <v>0</v>
      </c>
      <c r="AN64" s="32">
        <f t="shared" si="4"/>
        <v>17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">
        <v>357</v>
      </c>
      <c r="H65" s="51" t="s">
        <v>357</v>
      </c>
      <c r="I65" s="51" t="s">
        <v>357</v>
      </c>
      <c r="J65" s="51" t="s">
        <v>357</v>
      </c>
      <c r="K65" s="51" t="s">
        <v>357</v>
      </c>
      <c r="L65" s="51" t="s">
        <v>357</v>
      </c>
      <c r="M65" s="51" t="s">
        <v>357</v>
      </c>
      <c r="N65" s="51" t="s">
        <v>357</v>
      </c>
      <c r="O65" s="51" t="s">
        <v>357</v>
      </c>
      <c r="P65" s="51" t="s">
        <v>357</v>
      </c>
      <c r="Q65" s="51" t="s">
        <v>357</v>
      </c>
      <c r="R65" s="51" t="s">
        <v>357</v>
      </c>
      <c r="S65" s="51" t="s">
        <v>357</v>
      </c>
      <c r="T65" s="51" t="s">
        <v>357</v>
      </c>
      <c r="U65" s="51" t="s">
        <v>357</v>
      </c>
      <c r="V65" s="51" t="s">
        <v>357</v>
      </c>
      <c r="W65" s="51" t="s">
        <v>357</v>
      </c>
      <c r="X65" s="51" t="s">
        <v>357</v>
      </c>
      <c r="Y65" s="51" t="s">
        <v>357</v>
      </c>
      <c r="Z65" s="51" t="s">
        <v>357</v>
      </c>
      <c r="AA65" s="51" t="s">
        <v>357</v>
      </c>
      <c r="AB65" s="51" t="s">
        <v>357</v>
      </c>
      <c r="AC65" s="51" t="s">
        <v>357</v>
      </c>
      <c r="AD65" s="51" t="s">
        <v>357</v>
      </c>
      <c r="AE65" s="51" t="s">
        <v>357</v>
      </c>
      <c r="AF65" s="51" t="s">
        <v>357</v>
      </c>
      <c r="AG65" s="51" t="s">
        <v>357</v>
      </c>
      <c r="AH65" s="51" t="s">
        <v>357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">
        <v>357</v>
      </c>
      <c r="H66" s="51" t="s">
        <v>357</v>
      </c>
      <c r="I66" s="51" t="s">
        <v>357</v>
      </c>
      <c r="J66" s="51" t="s">
        <v>357</v>
      </c>
      <c r="K66" s="51" t="s">
        <v>357</v>
      </c>
      <c r="L66" s="51" t="s">
        <v>357</v>
      </c>
      <c r="M66" s="51" t="s">
        <v>357</v>
      </c>
      <c r="N66" s="51" t="s">
        <v>357</v>
      </c>
      <c r="O66" s="51" t="s">
        <v>357</v>
      </c>
      <c r="P66" s="51" t="s">
        <v>357</v>
      </c>
      <c r="Q66" s="51" t="s">
        <v>357</v>
      </c>
      <c r="R66" s="51" t="s">
        <v>357</v>
      </c>
      <c r="S66" s="51" t="s">
        <v>357</v>
      </c>
      <c r="T66" s="51" t="s">
        <v>357</v>
      </c>
      <c r="U66" s="51" t="s">
        <v>357</v>
      </c>
      <c r="V66" s="51" t="s">
        <v>357</v>
      </c>
      <c r="W66" s="51" t="s">
        <v>357</v>
      </c>
      <c r="X66" s="51" t="s">
        <v>357</v>
      </c>
      <c r="Y66" s="51" t="s">
        <v>357</v>
      </c>
      <c r="Z66" s="51" t="s">
        <v>357</v>
      </c>
      <c r="AA66" s="51" t="s">
        <v>357</v>
      </c>
      <c r="AB66" s="51" t="s">
        <v>357</v>
      </c>
      <c r="AC66" s="51" t="s">
        <v>357</v>
      </c>
      <c r="AD66" s="51" t="s">
        <v>357</v>
      </c>
      <c r="AE66" s="51" t="s">
        <v>357</v>
      </c>
      <c r="AF66" s="51" t="s">
        <v>357</v>
      </c>
      <c r="AG66" s="51" t="s">
        <v>357</v>
      </c>
      <c r="AH66" s="51" t="s">
        <v>357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">
        <v>357</v>
      </c>
      <c r="H67" s="51" t="s">
        <v>357</v>
      </c>
      <c r="I67" s="51" t="s">
        <v>357</v>
      </c>
      <c r="J67" s="51" t="s">
        <v>357</v>
      </c>
      <c r="K67" s="51" t="s">
        <v>357</v>
      </c>
      <c r="L67" s="51" t="s">
        <v>357</v>
      </c>
      <c r="M67" s="51" t="s">
        <v>357</v>
      </c>
      <c r="N67" s="51" t="s">
        <v>357</v>
      </c>
      <c r="O67" s="51" t="s">
        <v>357</v>
      </c>
      <c r="P67" s="51" t="s">
        <v>357</v>
      </c>
      <c r="Q67" s="51" t="s">
        <v>357</v>
      </c>
      <c r="R67" s="51" t="s">
        <v>357</v>
      </c>
      <c r="S67" s="51" t="s">
        <v>357</v>
      </c>
      <c r="T67" s="51" t="s">
        <v>357</v>
      </c>
      <c r="U67" s="51" t="s">
        <v>357</v>
      </c>
      <c r="V67" s="51" t="s">
        <v>357</v>
      </c>
      <c r="W67" s="51" t="s">
        <v>357</v>
      </c>
      <c r="X67" s="51" t="s">
        <v>357</v>
      </c>
      <c r="Y67" s="51" t="s">
        <v>357</v>
      </c>
      <c r="Z67" s="51" t="s">
        <v>357</v>
      </c>
      <c r="AA67" s="51" t="s">
        <v>357</v>
      </c>
      <c r="AB67" s="51" t="s">
        <v>357</v>
      </c>
      <c r="AC67" s="51" t="s">
        <v>357</v>
      </c>
      <c r="AD67" s="51" t="s">
        <v>357</v>
      </c>
      <c r="AE67" s="51" t="s">
        <v>357</v>
      </c>
      <c r="AF67" s="51" t="s">
        <v>357</v>
      </c>
      <c r="AG67" s="51" t="s">
        <v>357</v>
      </c>
      <c r="AH67" s="51" t="s">
        <v>357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">
        <v>357</v>
      </c>
      <c r="H68" s="51" t="s">
        <v>357</v>
      </c>
      <c r="I68" s="51" t="s">
        <v>357</v>
      </c>
      <c r="J68" s="51" t="s">
        <v>357</v>
      </c>
      <c r="K68" s="51" t="s">
        <v>357</v>
      </c>
      <c r="L68" s="51" t="s">
        <v>357</v>
      </c>
      <c r="M68" s="51" t="s">
        <v>357</v>
      </c>
      <c r="N68" s="51" t="s">
        <v>357</v>
      </c>
      <c r="O68" s="51" t="s">
        <v>357</v>
      </c>
      <c r="P68" s="51" t="s">
        <v>15</v>
      </c>
      <c r="Q68" s="51" t="s">
        <v>357</v>
      </c>
      <c r="R68" s="51" t="s">
        <v>357</v>
      </c>
      <c r="S68" s="51" t="s">
        <v>357</v>
      </c>
      <c r="T68" s="51" t="s">
        <v>357</v>
      </c>
      <c r="U68" s="51" t="s">
        <v>357</v>
      </c>
      <c r="V68" s="51" t="s">
        <v>357</v>
      </c>
      <c r="W68" s="51" t="s">
        <v>357</v>
      </c>
      <c r="X68" s="51" t="s">
        <v>357</v>
      </c>
      <c r="Y68" s="51" t="s">
        <v>357</v>
      </c>
      <c r="Z68" s="51" t="s">
        <v>261</v>
      </c>
      <c r="AA68" s="51" t="s">
        <v>15</v>
      </c>
      <c r="AB68" s="51" t="s">
        <v>357</v>
      </c>
      <c r="AC68" s="51" t="s">
        <v>15</v>
      </c>
      <c r="AD68" s="51" t="s">
        <v>357</v>
      </c>
      <c r="AE68" s="51" t="s">
        <v>357</v>
      </c>
      <c r="AF68" s="51" t="s">
        <v>357</v>
      </c>
      <c r="AG68" s="51" t="s">
        <v>357</v>
      </c>
      <c r="AH68" s="51" t="s">
        <v>15</v>
      </c>
      <c r="AI68" s="49" t="s">
        <v>15</v>
      </c>
      <c r="AK68" s="32">
        <f t="shared" si="1"/>
        <v>4</v>
      </c>
      <c r="AL68" s="32">
        <f t="shared" si="2"/>
        <v>1</v>
      </c>
      <c r="AM68" s="32">
        <f t="shared" si="3"/>
        <v>0</v>
      </c>
      <c r="AN68" s="32">
        <f t="shared" si="4"/>
        <v>5</v>
      </c>
      <c r="AO68" s="56">
        <f t="shared" si="5"/>
        <v>0.8</v>
      </c>
      <c r="AP68" s="58">
        <f t="shared" si="6"/>
        <v>0.2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">
        <v>357</v>
      </c>
      <c r="H69" s="51" t="s">
        <v>357</v>
      </c>
      <c r="I69" s="51" t="s">
        <v>357</v>
      </c>
      <c r="J69" s="51" t="s">
        <v>357</v>
      </c>
      <c r="K69" s="51" t="s">
        <v>357</v>
      </c>
      <c r="L69" s="51" t="s">
        <v>357</v>
      </c>
      <c r="M69" s="51" t="s">
        <v>357</v>
      </c>
      <c r="N69" s="51" t="s">
        <v>357</v>
      </c>
      <c r="O69" s="51" t="s">
        <v>357</v>
      </c>
      <c r="P69" s="51" t="s">
        <v>357</v>
      </c>
      <c r="Q69" s="51" t="s">
        <v>357</v>
      </c>
      <c r="R69" s="51" t="s">
        <v>357</v>
      </c>
      <c r="S69" s="51" t="s">
        <v>357</v>
      </c>
      <c r="T69" s="51" t="s">
        <v>357</v>
      </c>
      <c r="U69" s="51" t="s">
        <v>357</v>
      </c>
      <c r="V69" s="51" t="s">
        <v>357</v>
      </c>
      <c r="W69" s="51" t="s">
        <v>357</v>
      </c>
      <c r="X69" s="51" t="s">
        <v>357</v>
      </c>
      <c r="Y69" s="51" t="s">
        <v>357</v>
      </c>
      <c r="Z69" s="51" t="s">
        <v>357</v>
      </c>
      <c r="AA69" s="51" t="s">
        <v>357</v>
      </c>
      <c r="AB69" s="51" t="s">
        <v>357</v>
      </c>
      <c r="AC69" s="51" t="s">
        <v>357</v>
      </c>
      <c r="AD69" s="51" t="s">
        <v>357</v>
      </c>
      <c r="AE69" s="51" t="s">
        <v>15</v>
      </c>
      <c r="AF69" s="51" t="s">
        <v>357</v>
      </c>
      <c r="AG69" s="51" t="s">
        <v>357</v>
      </c>
      <c r="AH69" s="51" t="s">
        <v>357</v>
      </c>
      <c r="AI69" s="49"/>
      <c r="AK69" s="32">
        <f t="shared" si="1"/>
        <v>1</v>
      </c>
      <c r="AL69" s="32">
        <f t="shared" si="2"/>
        <v>0</v>
      </c>
      <c r="AM69" s="32">
        <f t="shared" si="3"/>
        <v>0</v>
      </c>
      <c r="AN69" s="32">
        <f t="shared" si="4"/>
        <v>1</v>
      </c>
      <c r="AO69" s="58">
        <f t="shared" si="5"/>
        <v>1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">
        <v>357</v>
      </c>
      <c r="H70" s="51" t="s">
        <v>59</v>
      </c>
      <c r="I70" s="51" t="s">
        <v>357</v>
      </c>
      <c r="J70" s="51" t="s">
        <v>357</v>
      </c>
      <c r="K70" s="51" t="s">
        <v>357</v>
      </c>
      <c r="L70" s="51" t="s">
        <v>357</v>
      </c>
      <c r="M70" s="51" t="s">
        <v>357</v>
      </c>
      <c r="N70" s="51" t="s">
        <v>357</v>
      </c>
      <c r="O70" s="51" t="s">
        <v>357</v>
      </c>
      <c r="P70" s="51" t="s">
        <v>357</v>
      </c>
      <c r="Q70" s="51" t="s">
        <v>357</v>
      </c>
      <c r="R70" s="51" t="s">
        <v>357</v>
      </c>
      <c r="S70" s="51" t="s">
        <v>357</v>
      </c>
      <c r="T70" s="51" t="s">
        <v>357</v>
      </c>
      <c r="U70" s="51" t="s">
        <v>24</v>
      </c>
      <c r="V70" s="51" t="s">
        <v>357</v>
      </c>
      <c r="W70" s="51" t="s">
        <v>357</v>
      </c>
      <c r="X70" s="51" t="s">
        <v>357</v>
      </c>
      <c r="Y70" s="51" t="s">
        <v>357</v>
      </c>
      <c r="Z70" s="51" t="s">
        <v>357</v>
      </c>
      <c r="AA70" s="51" t="s">
        <v>357</v>
      </c>
      <c r="AB70" s="51" t="s">
        <v>357</v>
      </c>
      <c r="AC70" s="51" t="s">
        <v>357</v>
      </c>
      <c r="AD70" s="51" t="s">
        <v>261</v>
      </c>
      <c r="AE70" s="51" t="s">
        <v>357</v>
      </c>
      <c r="AF70" s="51" t="s">
        <v>357</v>
      </c>
      <c r="AG70" s="51" t="s">
        <v>357</v>
      </c>
      <c r="AH70" s="51" t="s">
        <v>24</v>
      </c>
      <c r="AI70" s="49" t="s">
        <v>24</v>
      </c>
      <c r="AK70" s="32">
        <f t="shared" si="1"/>
        <v>0</v>
      </c>
      <c r="AL70" s="32">
        <f t="shared" si="2"/>
        <v>3</v>
      </c>
      <c r="AM70" s="32">
        <f t="shared" si="3"/>
        <v>1</v>
      </c>
      <c r="AN70" s="32">
        <f t="shared" si="4"/>
        <v>4</v>
      </c>
      <c r="AO70" s="58">
        <f t="shared" si="5"/>
        <v>0</v>
      </c>
      <c r="AP70" s="56">
        <f t="shared" si="6"/>
        <v>0.75</v>
      </c>
      <c r="AQ70" s="58">
        <f t="shared" si="7"/>
        <v>0.25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">
        <v>357</v>
      </c>
      <c r="H71" s="51" t="s">
        <v>357</v>
      </c>
      <c r="I71" s="51" t="s">
        <v>357</v>
      </c>
      <c r="J71" s="51" t="s">
        <v>357</v>
      </c>
      <c r="K71" s="51" t="s">
        <v>357</v>
      </c>
      <c r="L71" s="51" t="s">
        <v>357</v>
      </c>
      <c r="M71" s="51" t="s">
        <v>357</v>
      </c>
      <c r="N71" s="51" t="s">
        <v>357</v>
      </c>
      <c r="O71" s="51" t="s">
        <v>357</v>
      </c>
      <c r="P71" s="51" t="s">
        <v>357</v>
      </c>
      <c r="Q71" s="51" t="s">
        <v>357</v>
      </c>
      <c r="R71" s="51" t="s">
        <v>357</v>
      </c>
      <c r="S71" s="51" t="s">
        <v>357</v>
      </c>
      <c r="T71" s="51" t="s">
        <v>357</v>
      </c>
      <c r="U71" s="51" t="s">
        <v>357</v>
      </c>
      <c r="V71" s="51" t="s">
        <v>357</v>
      </c>
      <c r="W71" s="51" t="s">
        <v>357</v>
      </c>
      <c r="X71" s="51" t="s">
        <v>357</v>
      </c>
      <c r="Y71" s="51" t="s">
        <v>357</v>
      </c>
      <c r="Z71" s="51" t="s">
        <v>357</v>
      </c>
      <c r="AA71" s="51" t="s">
        <v>357</v>
      </c>
      <c r="AB71" s="51" t="s">
        <v>357</v>
      </c>
      <c r="AC71" s="51" t="s">
        <v>357</v>
      </c>
      <c r="AD71" s="51" t="s">
        <v>357</v>
      </c>
      <c r="AE71" s="51" t="s">
        <v>357</v>
      </c>
      <c r="AF71" s="51" t="s">
        <v>357</v>
      </c>
      <c r="AG71" s="51" t="s">
        <v>357</v>
      </c>
      <c r="AH71" s="51" t="s">
        <v>357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">
        <v>357</v>
      </c>
      <c r="H72" s="51" t="s">
        <v>59</v>
      </c>
      <c r="I72" s="51" t="s">
        <v>357</v>
      </c>
      <c r="J72" s="51" t="s">
        <v>24</v>
      </c>
      <c r="K72" s="51" t="s">
        <v>15</v>
      </c>
      <c r="L72" s="51" t="s">
        <v>357</v>
      </c>
      <c r="M72" s="51" t="s">
        <v>357</v>
      </c>
      <c r="N72" s="51" t="s">
        <v>24</v>
      </c>
      <c r="O72" s="51" t="s">
        <v>357</v>
      </c>
      <c r="P72" s="51" t="s">
        <v>357</v>
      </c>
      <c r="Q72" s="51" t="s">
        <v>357</v>
      </c>
      <c r="R72" s="51" t="s">
        <v>357</v>
      </c>
      <c r="S72" s="51" t="s">
        <v>357</v>
      </c>
      <c r="T72" s="51" t="s">
        <v>357</v>
      </c>
      <c r="U72" s="51" t="s">
        <v>357</v>
      </c>
      <c r="V72" s="51" t="s">
        <v>357</v>
      </c>
      <c r="W72" s="51" t="s">
        <v>357</v>
      </c>
      <c r="X72" s="51" t="s">
        <v>357</v>
      </c>
      <c r="Y72" s="51" t="s">
        <v>357</v>
      </c>
      <c r="Z72" s="51" t="s">
        <v>261</v>
      </c>
      <c r="AA72" s="51" t="s">
        <v>357</v>
      </c>
      <c r="AB72" s="51" t="s">
        <v>357</v>
      </c>
      <c r="AC72" s="51" t="s">
        <v>357</v>
      </c>
      <c r="AD72" s="51" t="s">
        <v>357</v>
      </c>
      <c r="AE72" s="51" t="s">
        <v>357</v>
      </c>
      <c r="AF72" s="51" t="s">
        <v>357</v>
      </c>
      <c r="AG72" s="51" t="s">
        <v>24</v>
      </c>
      <c r="AH72" s="51" t="s">
        <v>15</v>
      </c>
      <c r="AI72" s="49" t="s">
        <v>24</v>
      </c>
      <c r="AK72" s="32">
        <f t="shared" si="1"/>
        <v>2</v>
      </c>
      <c r="AL72" s="32">
        <f t="shared" si="2"/>
        <v>4</v>
      </c>
      <c r="AM72" s="32">
        <f t="shared" si="3"/>
        <v>1</v>
      </c>
      <c r="AN72" s="32">
        <f t="shared" si="4"/>
        <v>7</v>
      </c>
      <c r="AO72" s="58">
        <f t="shared" si="5"/>
        <v>0.2857142857142857</v>
      </c>
      <c r="AP72" s="56">
        <f t="shared" si="6"/>
        <v>0.5714285714285714</v>
      </c>
      <c r="AQ72" s="58">
        <f t="shared" si="7"/>
        <v>0.14285714285714285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">
        <v>24</v>
      </c>
      <c r="H73" s="51" t="s">
        <v>59</v>
      </c>
      <c r="I73" s="51" t="s">
        <v>59</v>
      </c>
      <c r="J73" s="51" t="s">
        <v>59</v>
      </c>
      <c r="K73" s="51" t="s">
        <v>15</v>
      </c>
      <c r="L73" s="51" t="s">
        <v>59</v>
      </c>
      <c r="M73" s="51" t="s">
        <v>24</v>
      </c>
      <c r="N73" s="51" t="s">
        <v>15</v>
      </c>
      <c r="O73" s="51" t="s">
        <v>24</v>
      </c>
      <c r="P73" s="51" t="s">
        <v>15</v>
      </c>
      <c r="Q73" s="51" t="s">
        <v>357</v>
      </c>
      <c r="R73" s="51" t="s">
        <v>24</v>
      </c>
      <c r="S73" s="51" t="s">
        <v>59</v>
      </c>
      <c r="T73" s="51" t="s">
        <v>59</v>
      </c>
      <c r="U73" s="51" t="s">
        <v>15</v>
      </c>
      <c r="V73" s="51" t="s">
        <v>59</v>
      </c>
      <c r="W73" s="51" t="s">
        <v>24</v>
      </c>
      <c r="X73" s="51" t="s">
        <v>24</v>
      </c>
      <c r="Y73" s="51" t="s">
        <v>59</v>
      </c>
      <c r="Z73" s="51" t="s">
        <v>280</v>
      </c>
      <c r="AA73" s="51" t="s">
        <v>59</v>
      </c>
      <c r="AB73" s="51" t="s">
        <v>59</v>
      </c>
      <c r="AC73" s="51" t="s">
        <v>59</v>
      </c>
      <c r="AD73" s="51" t="s">
        <v>59</v>
      </c>
      <c r="AE73" s="51" t="s">
        <v>59</v>
      </c>
      <c r="AF73" s="51" t="s">
        <v>15</v>
      </c>
      <c r="AG73" s="51" t="s">
        <v>15</v>
      </c>
      <c r="AH73" s="51" t="s">
        <v>59</v>
      </c>
      <c r="AI73" s="49" t="s">
        <v>59</v>
      </c>
      <c r="AK73" s="32">
        <f t="shared" si="1"/>
        <v>6</v>
      </c>
      <c r="AL73" s="32">
        <f t="shared" si="2"/>
        <v>6</v>
      </c>
      <c r="AM73" s="32">
        <f t="shared" si="3"/>
        <v>15</v>
      </c>
      <c r="AN73" s="32">
        <f t="shared" si="4"/>
        <v>27</v>
      </c>
      <c r="AO73" s="58">
        <f t="shared" si="5"/>
        <v>0.22222222222222221</v>
      </c>
      <c r="AP73" s="58">
        <f t="shared" si="6"/>
        <v>0.22222222222222221</v>
      </c>
      <c r="AQ73" s="56">
        <f t="shared" si="7"/>
        <v>0.55555555555555558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">
        <v>24</v>
      </c>
      <c r="H74" s="51" t="s">
        <v>59</v>
      </c>
      <c r="I74" s="51" t="s">
        <v>59</v>
      </c>
      <c r="J74" s="51" t="s">
        <v>357</v>
      </c>
      <c r="K74" s="51" t="s">
        <v>24</v>
      </c>
      <c r="L74" s="51" t="s">
        <v>24</v>
      </c>
      <c r="M74" s="51" t="s">
        <v>24</v>
      </c>
      <c r="N74" s="51" t="s">
        <v>357</v>
      </c>
      <c r="O74" s="51" t="s">
        <v>357</v>
      </c>
      <c r="P74" s="51" t="s">
        <v>15</v>
      </c>
      <c r="Q74" s="51" t="s">
        <v>357</v>
      </c>
      <c r="R74" s="51" t="s">
        <v>24</v>
      </c>
      <c r="S74" s="51" t="s">
        <v>24</v>
      </c>
      <c r="T74" s="51" t="s">
        <v>24</v>
      </c>
      <c r="U74" s="51" t="s">
        <v>357</v>
      </c>
      <c r="V74" s="51" t="s">
        <v>24</v>
      </c>
      <c r="W74" s="51" t="s">
        <v>24</v>
      </c>
      <c r="X74" s="51" t="s">
        <v>24</v>
      </c>
      <c r="Y74" s="51" t="s">
        <v>24</v>
      </c>
      <c r="Z74" s="51" t="s">
        <v>261</v>
      </c>
      <c r="AA74" s="51" t="s">
        <v>24</v>
      </c>
      <c r="AB74" s="51" t="s">
        <v>24</v>
      </c>
      <c r="AC74" s="51" t="s">
        <v>357</v>
      </c>
      <c r="AD74" s="51" t="s">
        <v>24</v>
      </c>
      <c r="AE74" s="51" t="s">
        <v>24</v>
      </c>
      <c r="AF74" s="51" t="s">
        <v>24</v>
      </c>
      <c r="AG74" s="51" t="s">
        <v>24</v>
      </c>
      <c r="AH74" s="51" t="s">
        <v>15</v>
      </c>
      <c r="AI74" s="49" t="s">
        <v>24</v>
      </c>
      <c r="AK74" s="32">
        <f t="shared" si="1"/>
        <v>2</v>
      </c>
      <c r="AL74" s="32">
        <f t="shared" si="2"/>
        <v>18</v>
      </c>
      <c r="AM74" s="32">
        <f t="shared" si="3"/>
        <v>2</v>
      </c>
      <c r="AN74" s="32">
        <f t="shared" si="4"/>
        <v>22</v>
      </c>
      <c r="AO74" s="58">
        <f t="shared" si="5"/>
        <v>9.0909090909090912E-2</v>
      </c>
      <c r="AP74" s="56">
        <f t="shared" si="6"/>
        <v>0.81818181818181823</v>
      </c>
      <c r="AQ74" s="58">
        <f t="shared" si="7"/>
        <v>9.0909090909090912E-2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">
        <v>357</v>
      </c>
      <c r="H75" s="51" t="s">
        <v>357</v>
      </c>
      <c r="I75" s="51" t="s">
        <v>357</v>
      </c>
      <c r="J75" s="51" t="s">
        <v>357</v>
      </c>
      <c r="K75" s="51" t="s">
        <v>357</v>
      </c>
      <c r="L75" s="51" t="s">
        <v>357</v>
      </c>
      <c r="M75" s="51" t="s">
        <v>357</v>
      </c>
      <c r="N75" s="51" t="s">
        <v>357</v>
      </c>
      <c r="O75" s="51" t="s">
        <v>357</v>
      </c>
      <c r="P75" s="51" t="s">
        <v>357</v>
      </c>
      <c r="Q75" s="51" t="s">
        <v>357</v>
      </c>
      <c r="R75" s="51" t="s">
        <v>357</v>
      </c>
      <c r="S75" s="51" t="s">
        <v>357</v>
      </c>
      <c r="T75" s="51" t="s">
        <v>357</v>
      </c>
      <c r="U75" s="51" t="s">
        <v>357</v>
      </c>
      <c r="V75" s="51" t="s">
        <v>357</v>
      </c>
      <c r="W75" s="51" t="s">
        <v>357</v>
      </c>
      <c r="X75" s="51" t="s">
        <v>357</v>
      </c>
      <c r="Y75" s="51" t="s">
        <v>357</v>
      </c>
      <c r="Z75" s="51" t="s">
        <v>357</v>
      </c>
      <c r="AA75" s="51" t="s">
        <v>357</v>
      </c>
      <c r="AB75" s="51" t="s">
        <v>357</v>
      </c>
      <c r="AC75" s="51" t="s">
        <v>357</v>
      </c>
      <c r="AD75" s="51" t="s">
        <v>357</v>
      </c>
      <c r="AE75" s="51" t="s">
        <v>357</v>
      </c>
      <c r="AF75" s="51" t="s">
        <v>357</v>
      </c>
      <c r="AG75" s="51" t="s">
        <v>357</v>
      </c>
      <c r="AH75" s="51" t="s">
        <v>357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">
        <v>357</v>
      </c>
      <c r="H76" s="51" t="s">
        <v>357</v>
      </c>
      <c r="I76" s="51" t="s">
        <v>357</v>
      </c>
      <c r="J76" s="51" t="s">
        <v>357</v>
      </c>
      <c r="K76" s="51" t="s">
        <v>357</v>
      </c>
      <c r="L76" s="51" t="s">
        <v>357</v>
      </c>
      <c r="M76" s="51" t="s">
        <v>357</v>
      </c>
      <c r="N76" s="51" t="s">
        <v>357</v>
      </c>
      <c r="O76" s="51" t="s">
        <v>357</v>
      </c>
      <c r="P76" s="51" t="s">
        <v>357</v>
      </c>
      <c r="Q76" s="51" t="s">
        <v>357</v>
      </c>
      <c r="R76" s="51" t="s">
        <v>357</v>
      </c>
      <c r="S76" s="51" t="s">
        <v>357</v>
      </c>
      <c r="T76" s="51" t="s">
        <v>357</v>
      </c>
      <c r="U76" s="51" t="s">
        <v>357</v>
      </c>
      <c r="V76" s="51" t="s">
        <v>357</v>
      </c>
      <c r="W76" s="51" t="s">
        <v>357</v>
      </c>
      <c r="X76" s="51" t="s">
        <v>357</v>
      </c>
      <c r="Y76" s="51" t="s">
        <v>357</v>
      </c>
      <c r="Z76" s="51" t="s">
        <v>357</v>
      </c>
      <c r="AA76" s="51" t="s">
        <v>357</v>
      </c>
      <c r="AB76" s="51" t="s">
        <v>357</v>
      </c>
      <c r="AC76" s="51" t="s">
        <v>357</v>
      </c>
      <c r="AD76" s="51" t="s">
        <v>357</v>
      </c>
      <c r="AE76" s="51" t="s">
        <v>357</v>
      </c>
      <c r="AF76" s="51" t="s">
        <v>357</v>
      </c>
      <c r="AG76" s="51" t="s">
        <v>357</v>
      </c>
      <c r="AH76" s="51" t="s">
        <v>357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v>0.46550899574121246</v>
      </c>
      <c r="H82" s="54">
        <v>0.25605389436129261</v>
      </c>
      <c r="I82" s="54">
        <v>0.17101715290127037</v>
      </c>
      <c r="J82" s="54">
        <v>0</v>
      </c>
      <c r="K82" s="54">
        <v>0.22771541843194604</v>
      </c>
      <c r="L82" s="54">
        <v>0.15687046814621144</v>
      </c>
      <c r="M82" s="54">
        <v>0.64648364263302738</v>
      </c>
      <c r="N82" s="54">
        <v>0.91632943735058625</v>
      </c>
      <c r="O82" s="54">
        <v>0.1734453753825749</v>
      </c>
      <c r="P82" s="54">
        <v>0.46151929224196725</v>
      </c>
      <c r="Q82" s="54">
        <v>0</v>
      </c>
      <c r="R82" s="54">
        <v>0.23220563623431903</v>
      </c>
      <c r="S82" s="54">
        <v>0.47090415199812391</v>
      </c>
      <c r="T82" s="54">
        <v>0.37011392291055628</v>
      </c>
      <c r="U82" s="54">
        <v>0.48720653073265252</v>
      </c>
      <c r="V82" s="54">
        <v>0.44577785409488535</v>
      </c>
      <c r="W82" s="54">
        <v>1.7360270331665661E-2</v>
      </c>
      <c r="X82" s="54">
        <v>0.26744001599070988</v>
      </c>
      <c r="Y82" s="54">
        <v>0.65826437602260246</v>
      </c>
      <c r="Z82" s="54">
        <v>2.8089235596918316E-3</v>
      </c>
      <c r="AA82" s="54">
        <v>0.2583845424039441</v>
      </c>
      <c r="AB82" s="54">
        <v>0.40172597375552238</v>
      </c>
      <c r="AC82" s="54">
        <v>0.22247516045553453</v>
      </c>
      <c r="AD82" s="54">
        <v>0.46802026297179128</v>
      </c>
      <c r="AE82" s="54">
        <v>0.20000841405266212</v>
      </c>
      <c r="AF82" s="54">
        <v>0.17216121570912443</v>
      </c>
      <c r="AG82" s="54">
        <v>0.73211917553064054</v>
      </c>
      <c r="AH82" s="54">
        <v>0.43725634042454492</v>
      </c>
      <c r="AI82" s="54">
        <v>0.38064518921532514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>
        <v>0</v>
      </c>
      <c r="H83" s="54" t="s">
        <v>357</v>
      </c>
      <c r="I83" s="54" t="s">
        <v>357</v>
      </c>
      <c r="J83" s="54" t="s">
        <v>357</v>
      </c>
      <c r="K83" s="54" t="s">
        <v>357</v>
      </c>
      <c r="L83" s="54" t="s">
        <v>357</v>
      </c>
      <c r="M83" s="54" t="s">
        <v>357</v>
      </c>
      <c r="N83" s="54" t="s">
        <v>357</v>
      </c>
      <c r="O83" s="54">
        <v>0.35108460541719283</v>
      </c>
      <c r="P83" s="54" t="s">
        <v>357</v>
      </c>
      <c r="Q83" s="54" t="s">
        <v>357</v>
      </c>
      <c r="R83" s="54" t="s">
        <v>357</v>
      </c>
      <c r="S83" s="54" t="s">
        <v>357</v>
      </c>
      <c r="T83" s="54" t="s">
        <v>357</v>
      </c>
      <c r="U83" s="54" t="s">
        <v>357</v>
      </c>
      <c r="V83" s="54" t="s">
        <v>357</v>
      </c>
      <c r="W83" s="54" t="s">
        <v>357</v>
      </c>
      <c r="X83" s="54" t="s">
        <v>357</v>
      </c>
      <c r="Y83" s="54" t="s">
        <v>357</v>
      </c>
      <c r="Z83" s="54" t="s">
        <v>357</v>
      </c>
      <c r="AA83" s="54" t="s">
        <v>357</v>
      </c>
      <c r="AB83" s="54" t="s">
        <v>357</v>
      </c>
      <c r="AC83" s="54" t="s">
        <v>357</v>
      </c>
      <c r="AD83" s="54" t="s">
        <v>357</v>
      </c>
      <c r="AE83" s="54" t="s">
        <v>357</v>
      </c>
      <c r="AF83" s="54" t="s">
        <v>357</v>
      </c>
      <c r="AG83" s="54" t="s">
        <v>357</v>
      </c>
      <c r="AH83" s="54" t="s">
        <v>357</v>
      </c>
      <c r="AI83" s="54">
        <v>0.35066648690977831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 t="s">
        <v>357</v>
      </c>
      <c r="H84" s="54" t="s">
        <v>357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0.83912158111987167</v>
      </c>
      <c r="AH84" s="54">
        <v>0</v>
      </c>
      <c r="AI84" s="54">
        <v>0.41606283549852302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v>0</v>
      </c>
      <c r="H85" s="54">
        <v>-5.773179642627202E-2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0.92040092439154542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3.4417065080739946E-2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1.7353185231266128E-2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">
        <v>357</v>
      </c>
      <c r="H86" s="54">
        <v>0.27305820074470588</v>
      </c>
      <c r="I86" s="54" t="s">
        <v>357</v>
      </c>
      <c r="J86" s="54" t="s">
        <v>357</v>
      </c>
      <c r="K86" s="54">
        <v>0</v>
      </c>
      <c r="L86" s="54">
        <v>1</v>
      </c>
      <c r="M86" s="54" t="s">
        <v>357</v>
      </c>
      <c r="N86" s="54" t="s">
        <v>357</v>
      </c>
      <c r="O86" s="54" t="s">
        <v>357</v>
      </c>
      <c r="P86" s="54" t="s">
        <v>357</v>
      </c>
      <c r="Q86" s="54">
        <v>0</v>
      </c>
      <c r="R86" s="54" t="s">
        <v>357</v>
      </c>
      <c r="S86" s="54" t="s">
        <v>357</v>
      </c>
      <c r="T86" s="54" t="s">
        <v>357</v>
      </c>
      <c r="U86" s="54" t="s">
        <v>357</v>
      </c>
      <c r="V86" s="54">
        <v>0</v>
      </c>
      <c r="W86" s="54" t="s">
        <v>357</v>
      </c>
      <c r="X86" s="54" t="s">
        <v>357</v>
      </c>
      <c r="Y86" s="54" t="s">
        <v>357</v>
      </c>
      <c r="Z86" s="54">
        <v>0</v>
      </c>
      <c r="AA86" s="54" t="s">
        <v>357</v>
      </c>
      <c r="AB86" s="54" t="s">
        <v>357</v>
      </c>
      <c r="AC86" s="54">
        <v>0</v>
      </c>
      <c r="AD86" s="54" t="s">
        <v>357</v>
      </c>
      <c r="AE86" s="54">
        <v>0</v>
      </c>
      <c r="AF86" s="54" t="s">
        <v>357</v>
      </c>
      <c r="AG86" s="54" t="s">
        <v>357</v>
      </c>
      <c r="AH86" s="54" t="s">
        <v>357</v>
      </c>
      <c r="AI86" s="54">
        <v>0.21784516626809486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 t="s">
        <v>357</v>
      </c>
      <c r="H87" s="54">
        <v>0.15983941293057979</v>
      </c>
      <c r="I87" s="54">
        <v>0</v>
      </c>
      <c r="J87" s="54" t="s">
        <v>357</v>
      </c>
      <c r="K87" s="54">
        <v>0</v>
      </c>
      <c r="L87" s="54">
        <v>0</v>
      </c>
      <c r="M87" s="54">
        <v>0</v>
      </c>
      <c r="N87" s="54" t="s">
        <v>357</v>
      </c>
      <c r="O87" s="54">
        <v>0</v>
      </c>
      <c r="P87" s="54">
        <v>0</v>
      </c>
      <c r="Q87" s="54">
        <v>0</v>
      </c>
      <c r="R87" s="54">
        <v>0.39999999999999997</v>
      </c>
      <c r="S87" s="54">
        <v>0.53181560539503003</v>
      </c>
      <c r="T87" s="54">
        <v>0.1000000013205166</v>
      </c>
      <c r="U87" s="54">
        <v>0.11385449629991488</v>
      </c>
      <c r="V87" s="54" t="s">
        <v>357</v>
      </c>
      <c r="W87" s="54">
        <v>0</v>
      </c>
      <c r="X87" s="54">
        <v>0</v>
      </c>
      <c r="Y87" s="54" t="s">
        <v>357</v>
      </c>
      <c r="Z87" s="54">
        <v>0</v>
      </c>
      <c r="AA87" s="54" t="s">
        <v>357</v>
      </c>
      <c r="AB87" s="54">
        <v>0</v>
      </c>
      <c r="AC87" s="54">
        <v>0</v>
      </c>
      <c r="AD87" s="54">
        <v>0.74674394256634391</v>
      </c>
      <c r="AE87" s="54">
        <v>0</v>
      </c>
      <c r="AF87" s="54">
        <v>0</v>
      </c>
      <c r="AG87" s="54">
        <v>0.96682139342174234</v>
      </c>
      <c r="AH87" s="54">
        <v>0</v>
      </c>
      <c r="AI87" s="54">
        <v>0.13767351661738933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v>0.97483944277240497</v>
      </c>
      <c r="H88" s="54">
        <v>0.25036080066373378</v>
      </c>
      <c r="I88" s="54">
        <v>1</v>
      </c>
      <c r="J88" s="54" t="s">
        <v>357</v>
      </c>
      <c r="K88" s="54" t="s">
        <v>357</v>
      </c>
      <c r="L88" s="54" t="s">
        <v>357</v>
      </c>
      <c r="M88" s="54">
        <v>1</v>
      </c>
      <c r="N88" s="54" t="s">
        <v>357</v>
      </c>
      <c r="O88" s="54" t="s">
        <v>357</v>
      </c>
      <c r="P88" s="54">
        <v>1</v>
      </c>
      <c r="Q88" s="54" t="s">
        <v>357</v>
      </c>
      <c r="R88" s="54" t="s">
        <v>357</v>
      </c>
      <c r="S88" s="54">
        <v>1</v>
      </c>
      <c r="T88" s="54">
        <v>0.9</v>
      </c>
      <c r="U88" s="54">
        <v>1</v>
      </c>
      <c r="V88" s="54" t="s">
        <v>357</v>
      </c>
      <c r="W88" s="54" t="s">
        <v>357</v>
      </c>
      <c r="X88" s="54" t="s">
        <v>357</v>
      </c>
      <c r="Y88" s="54">
        <v>1</v>
      </c>
      <c r="Z88" s="54" t="s">
        <v>357</v>
      </c>
      <c r="AA88" s="54" t="s">
        <v>357</v>
      </c>
      <c r="AB88" s="54">
        <v>1</v>
      </c>
      <c r="AC88" s="54" t="s">
        <v>357</v>
      </c>
      <c r="AD88" s="54">
        <v>1</v>
      </c>
      <c r="AE88" s="54" t="s">
        <v>357</v>
      </c>
      <c r="AF88" s="54" t="s">
        <v>357</v>
      </c>
      <c r="AG88" s="54" t="s">
        <v>357</v>
      </c>
      <c r="AH88" s="54">
        <v>1.0000000000000004</v>
      </c>
      <c r="AI88" s="54">
        <v>0.94861661842563094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">
        <v>357</v>
      </c>
      <c r="H89" s="54" t="s">
        <v>357</v>
      </c>
      <c r="I89" s="54" t="s">
        <v>357</v>
      </c>
      <c r="J89" s="54" t="s">
        <v>357</v>
      </c>
      <c r="K89" s="54">
        <v>0</v>
      </c>
      <c r="L89" s="54" t="s">
        <v>357</v>
      </c>
      <c r="M89" s="54" t="s">
        <v>357</v>
      </c>
      <c r="N89" s="54" t="s">
        <v>357</v>
      </c>
      <c r="O89" s="54" t="s">
        <v>357</v>
      </c>
      <c r="P89" s="54">
        <v>0</v>
      </c>
      <c r="Q89" s="54" t="s">
        <v>357</v>
      </c>
      <c r="R89" s="54" t="s">
        <v>357</v>
      </c>
      <c r="S89" s="54" t="s">
        <v>357</v>
      </c>
      <c r="T89" s="54">
        <v>0.50000124483083985</v>
      </c>
      <c r="U89" s="54">
        <v>0</v>
      </c>
      <c r="V89" s="54" t="s">
        <v>357</v>
      </c>
      <c r="W89" s="54">
        <v>1</v>
      </c>
      <c r="X89" s="54" t="s">
        <v>357</v>
      </c>
      <c r="Y89" s="54" t="s">
        <v>357</v>
      </c>
      <c r="Z89" s="54">
        <v>0</v>
      </c>
      <c r="AA89" s="54">
        <v>0</v>
      </c>
      <c r="AB89" s="54" t="s">
        <v>357</v>
      </c>
      <c r="AC89" s="54" t="s">
        <v>357</v>
      </c>
      <c r="AD89" s="54">
        <v>1</v>
      </c>
      <c r="AE89" s="54">
        <v>0</v>
      </c>
      <c r="AF89" s="54" t="s">
        <v>357</v>
      </c>
      <c r="AG89" s="54" t="s">
        <v>357</v>
      </c>
      <c r="AH89" s="54" t="s">
        <v>357</v>
      </c>
      <c r="AI89" s="54">
        <v>7.436247563516217E-2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">
        <v>357</v>
      </c>
      <c r="H90" s="54" t="s">
        <v>357</v>
      </c>
      <c r="I90" s="54" t="s">
        <v>357</v>
      </c>
      <c r="J90" s="54" t="s">
        <v>357</v>
      </c>
      <c r="K90" s="54" t="s">
        <v>357</v>
      </c>
      <c r="L90" s="54" t="s">
        <v>357</v>
      </c>
      <c r="M90" s="54" t="s">
        <v>357</v>
      </c>
      <c r="N90" s="54" t="s">
        <v>357</v>
      </c>
      <c r="O90" s="54" t="s">
        <v>357</v>
      </c>
      <c r="P90" s="54" t="s">
        <v>357</v>
      </c>
      <c r="Q90" s="54" t="s">
        <v>357</v>
      </c>
      <c r="R90" s="54" t="s">
        <v>357</v>
      </c>
      <c r="S90" s="54" t="s">
        <v>357</v>
      </c>
      <c r="T90" s="54">
        <v>0</v>
      </c>
      <c r="U90" s="54" t="s">
        <v>357</v>
      </c>
      <c r="V90" s="54" t="s">
        <v>357</v>
      </c>
      <c r="W90" s="54" t="s">
        <v>357</v>
      </c>
      <c r="X90" s="54" t="s">
        <v>357</v>
      </c>
      <c r="Y90" s="54" t="s">
        <v>357</v>
      </c>
      <c r="Z90" s="54" t="s">
        <v>357</v>
      </c>
      <c r="AA90" s="54" t="s">
        <v>357</v>
      </c>
      <c r="AB90" s="54" t="s">
        <v>357</v>
      </c>
      <c r="AC90" s="54" t="s">
        <v>357</v>
      </c>
      <c r="AD90" s="54" t="s">
        <v>357</v>
      </c>
      <c r="AE90" s="54" t="s">
        <v>357</v>
      </c>
      <c r="AF90" s="54" t="s">
        <v>357</v>
      </c>
      <c r="AG90" s="54" t="s">
        <v>357</v>
      </c>
      <c r="AH90" s="54">
        <v>0</v>
      </c>
      <c r="AI90" s="54">
        <v>0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">
        <v>357</v>
      </c>
      <c r="H91" s="54" t="s">
        <v>357</v>
      </c>
      <c r="I91" s="54" t="s">
        <v>357</v>
      </c>
      <c r="J91" s="54">
        <v>0</v>
      </c>
      <c r="K91" s="54">
        <v>1</v>
      </c>
      <c r="L91" s="54" t="s">
        <v>357</v>
      </c>
      <c r="M91" s="54" t="s">
        <v>357</v>
      </c>
      <c r="N91" s="54" t="s">
        <v>357</v>
      </c>
      <c r="O91" s="54">
        <v>1</v>
      </c>
      <c r="P91" s="54" t="s">
        <v>357</v>
      </c>
      <c r="Q91" s="54" t="s">
        <v>357</v>
      </c>
      <c r="R91" s="54" t="s">
        <v>357</v>
      </c>
      <c r="S91" s="54" t="s">
        <v>357</v>
      </c>
      <c r="T91" s="54">
        <v>1</v>
      </c>
      <c r="U91" s="54">
        <v>0</v>
      </c>
      <c r="V91" s="54" t="s">
        <v>357</v>
      </c>
      <c r="W91" s="54" t="s">
        <v>357</v>
      </c>
      <c r="X91" s="54" t="s">
        <v>357</v>
      </c>
      <c r="Y91" s="54" t="s">
        <v>357</v>
      </c>
      <c r="Z91" s="54" t="s">
        <v>357</v>
      </c>
      <c r="AA91" s="54" t="s">
        <v>357</v>
      </c>
      <c r="AB91" s="54" t="s">
        <v>357</v>
      </c>
      <c r="AC91" s="54" t="s">
        <v>357</v>
      </c>
      <c r="AD91" s="54" t="s">
        <v>357</v>
      </c>
      <c r="AE91" s="54">
        <v>1</v>
      </c>
      <c r="AF91" s="54" t="s">
        <v>357</v>
      </c>
      <c r="AG91" s="54" t="s">
        <v>357</v>
      </c>
      <c r="AH91" s="54" t="s">
        <v>357</v>
      </c>
      <c r="AI91" s="54">
        <v>0.19437383277467102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v>1</v>
      </c>
      <c r="H92" s="54">
        <v>0.27910713188054675</v>
      </c>
      <c r="I92" s="54">
        <v>1</v>
      </c>
      <c r="J92" s="54" t="s">
        <v>357</v>
      </c>
      <c r="K92" s="54">
        <v>1</v>
      </c>
      <c r="L92" s="54">
        <v>1</v>
      </c>
      <c r="M92" s="54">
        <v>1</v>
      </c>
      <c r="N92" s="54">
        <v>0</v>
      </c>
      <c r="O92" s="54" t="s">
        <v>357</v>
      </c>
      <c r="P92" s="54">
        <v>0</v>
      </c>
      <c r="Q92" s="54" t="s">
        <v>357</v>
      </c>
      <c r="R92" s="54">
        <v>0.28586741019069323</v>
      </c>
      <c r="S92" s="54" t="s">
        <v>357</v>
      </c>
      <c r="T92" s="54">
        <v>1</v>
      </c>
      <c r="U92" s="54">
        <v>1</v>
      </c>
      <c r="V92" s="54">
        <v>1</v>
      </c>
      <c r="W92" s="54">
        <v>0</v>
      </c>
      <c r="X92" s="54">
        <v>1</v>
      </c>
      <c r="Y92" s="54">
        <v>1</v>
      </c>
      <c r="Z92" s="54">
        <v>0</v>
      </c>
      <c r="AA92" s="54">
        <v>1</v>
      </c>
      <c r="AB92" s="54">
        <v>1</v>
      </c>
      <c r="AC92" s="54">
        <v>1</v>
      </c>
      <c r="AD92" s="54">
        <v>1</v>
      </c>
      <c r="AE92" s="54">
        <v>1</v>
      </c>
      <c r="AF92" s="54">
        <v>1</v>
      </c>
      <c r="AG92" s="54">
        <v>1</v>
      </c>
      <c r="AH92" s="54">
        <v>0.99999999999999989</v>
      </c>
      <c r="AI92" s="54">
        <v>0.86428002853808661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">
        <v>357</v>
      </c>
      <c r="H93" s="54">
        <v>0.80053734528518228</v>
      </c>
      <c r="I93" s="54" t="s">
        <v>357</v>
      </c>
      <c r="J93" s="54" t="s">
        <v>357</v>
      </c>
      <c r="K93" s="54" t="s">
        <v>357</v>
      </c>
      <c r="L93" s="54" t="s">
        <v>357</v>
      </c>
      <c r="M93" s="54" t="s">
        <v>357</v>
      </c>
      <c r="N93" s="54" t="s">
        <v>357</v>
      </c>
      <c r="O93" s="54" t="s">
        <v>357</v>
      </c>
      <c r="P93" s="54">
        <v>0</v>
      </c>
      <c r="Q93" s="54" t="s">
        <v>357</v>
      </c>
      <c r="R93" s="54" t="s">
        <v>357</v>
      </c>
      <c r="S93" s="54">
        <v>1</v>
      </c>
      <c r="T93" s="54" t="s">
        <v>357</v>
      </c>
      <c r="U93" s="54" t="s">
        <v>357</v>
      </c>
      <c r="V93" s="54" t="s">
        <v>357</v>
      </c>
      <c r="W93" s="54" t="s">
        <v>357</v>
      </c>
      <c r="X93" s="54" t="s">
        <v>357</v>
      </c>
      <c r="Y93" s="54">
        <v>1</v>
      </c>
      <c r="Z93" s="54" t="s">
        <v>357</v>
      </c>
      <c r="AA93" s="54" t="s">
        <v>357</v>
      </c>
      <c r="AB93" s="54">
        <v>1</v>
      </c>
      <c r="AC93" s="54" t="s">
        <v>357</v>
      </c>
      <c r="AD93" s="54" t="s">
        <v>357</v>
      </c>
      <c r="AE93" s="54" t="s">
        <v>357</v>
      </c>
      <c r="AF93" s="54" t="s">
        <v>357</v>
      </c>
      <c r="AG93" s="54" t="s">
        <v>357</v>
      </c>
      <c r="AH93" s="54" t="s">
        <v>357</v>
      </c>
      <c r="AI93" s="54">
        <v>0.73143953924824301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v>0</v>
      </c>
      <c r="H94" s="54">
        <v>0.15834700654060688</v>
      </c>
      <c r="I94" s="54">
        <v>0</v>
      </c>
      <c r="J94" s="54" t="s">
        <v>357</v>
      </c>
      <c r="K94" s="54">
        <v>0</v>
      </c>
      <c r="L94" s="54">
        <v>0</v>
      </c>
      <c r="M94" s="54">
        <v>0</v>
      </c>
      <c r="N94" s="54" t="s">
        <v>357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1</v>
      </c>
      <c r="Y94" s="54">
        <v>0</v>
      </c>
      <c r="Z94" s="54">
        <v>0</v>
      </c>
      <c r="AA94" s="54" t="s">
        <v>357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 t="s">
        <v>357</v>
      </c>
      <c r="AH94" s="54">
        <v>0</v>
      </c>
      <c r="AI94" s="54">
        <v>6.2180281172212894E-2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">
        <v>357</v>
      </c>
      <c r="H95" s="54" t="s">
        <v>357</v>
      </c>
      <c r="I95" s="54" t="s">
        <v>357</v>
      </c>
      <c r="J95" s="54" t="s">
        <v>357</v>
      </c>
      <c r="K95" s="54" t="s">
        <v>357</v>
      </c>
      <c r="L95" s="54" t="s">
        <v>357</v>
      </c>
      <c r="M95" s="54" t="s">
        <v>357</v>
      </c>
      <c r="N95" s="54" t="s">
        <v>357</v>
      </c>
      <c r="O95" s="54" t="s">
        <v>357</v>
      </c>
      <c r="P95" s="54" t="s">
        <v>357</v>
      </c>
      <c r="Q95" s="54" t="s">
        <v>357</v>
      </c>
      <c r="R95" s="54">
        <v>0</v>
      </c>
      <c r="S95" s="54">
        <v>1</v>
      </c>
      <c r="T95" s="54">
        <v>1</v>
      </c>
      <c r="U95" s="54">
        <v>0</v>
      </c>
      <c r="V95" s="54" t="s">
        <v>357</v>
      </c>
      <c r="W95" s="54" t="s">
        <v>357</v>
      </c>
      <c r="X95" s="54" t="s">
        <v>357</v>
      </c>
      <c r="Y95" s="54" t="s">
        <v>357</v>
      </c>
      <c r="Z95" s="54" t="s">
        <v>357</v>
      </c>
      <c r="AA95" s="54" t="s">
        <v>357</v>
      </c>
      <c r="AB95" s="54" t="s">
        <v>357</v>
      </c>
      <c r="AC95" s="54" t="s">
        <v>357</v>
      </c>
      <c r="AD95" s="54">
        <v>1</v>
      </c>
      <c r="AE95" s="54" t="s">
        <v>357</v>
      </c>
      <c r="AF95" s="54" t="s">
        <v>357</v>
      </c>
      <c r="AG95" s="54">
        <v>1</v>
      </c>
      <c r="AH95" s="54" t="s">
        <v>357</v>
      </c>
      <c r="AI95" s="54">
        <v>0.18462872762564403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">
        <v>357</v>
      </c>
      <c r="H96" s="54" t="s">
        <v>357</v>
      </c>
      <c r="I96" s="54" t="s">
        <v>357</v>
      </c>
      <c r="J96" s="54" t="s">
        <v>357</v>
      </c>
      <c r="K96" s="54" t="s">
        <v>357</v>
      </c>
      <c r="L96" s="54" t="s">
        <v>357</v>
      </c>
      <c r="M96" s="54" t="s">
        <v>357</v>
      </c>
      <c r="N96" s="54" t="s">
        <v>357</v>
      </c>
      <c r="O96" s="54" t="s">
        <v>357</v>
      </c>
      <c r="P96" s="54" t="s">
        <v>357</v>
      </c>
      <c r="Q96" s="54" t="s">
        <v>357</v>
      </c>
      <c r="R96" s="54" t="s">
        <v>357</v>
      </c>
      <c r="S96" s="54" t="s">
        <v>357</v>
      </c>
      <c r="T96" s="54">
        <v>1</v>
      </c>
      <c r="U96" s="54" t="s">
        <v>357</v>
      </c>
      <c r="V96" s="54" t="s">
        <v>357</v>
      </c>
      <c r="W96" s="54" t="s">
        <v>357</v>
      </c>
      <c r="X96" s="54" t="s">
        <v>357</v>
      </c>
      <c r="Y96" s="54" t="s">
        <v>357</v>
      </c>
      <c r="Z96" s="54" t="s">
        <v>357</v>
      </c>
      <c r="AA96" s="54" t="s">
        <v>357</v>
      </c>
      <c r="AB96" s="54" t="s">
        <v>357</v>
      </c>
      <c r="AC96" s="54">
        <v>1</v>
      </c>
      <c r="AD96" s="54" t="s">
        <v>357</v>
      </c>
      <c r="AE96" s="54" t="s">
        <v>357</v>
      </c>
      <c r="AF96" s="54" t="s">
        <v>357</v>
      </c>
      <c r="AG96" s="54" t="s">
        <v>357</v>
      </c>
      <c r="AH96" s="54">
        <v>1</v>
      </c>
      <c r="AI96" s="54">
        <v>1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">
        <v>357</v>
      </c>
      <c r="H97" s="54" t="s">
        <v>357</v>
      </c>
      <c r="I97" s="54" t="s">
        <v>357</v>
      </c>
      <c r="J97" s="54" t="s">
        <v>357</v>
      </c>
      <c r="K97" s="54" t="s">
        <v>357</v>
      </c>
      <c r="L97" s="54" t="s">
        <v>357</v>
      </c>
      <c r="M97" s="54" t="s">
        <v>357</v>
      </c>
      <c r="N97" s="54" t="s">
        <v>357</v>
      </c>
      <c r="O97" s="54" t="s">
        <v>357</v>
      </c>
      <c r="P97" s="54" t="s">
        <v>357</v>
      </c>
      <c r="Q97" s="54" t="s">
        <v>357</v>
      </c>
      <c r="R97" s="54" t="s">
        <v>357</v>
      </c>
      <c r="S97" s="54" t="s">
        <v>357</v>
      </c>
      <c r="T97" s="54">
        <v>1</v>
      </c>
      <c r="U97" s="54" t="s">
        <v>357</v>
      </c>
      <c r="V97" s="54" t="s">
        <v>357</v>
      </c>
      <c r="W97" s="54" t="s">
        <v>357</v>
      </c>
      <c r="X97" s="54">
        <v>1</v>
      </c>
      <c r="Y97" s="54" t="s">
        <v>357</v>
      </c>
      <c r="Z97" s="54">
        <v>1</v>
      </c>
      <c r="AA97" s="54" t="s">
        <v>357</v>
      </c>
      <c r="AB97" s="54" t="s">
        <v>357</v>
      </c>
      <c r="AC97" s="54" t="s">
        <v>357</v>
      </c>
      <c r="AD97" s="54" t="s">
        <v>357</v>
      </c>
      <c r="AE97" s="54" t="s">
        <v>357</v>
      </c>
      <c r="AF97" s="54">
        <v>0</v>
      </c>
      <c r="AG97" s="54">
        <v>1</v>
      </c>
      <c r="AH97" s="54" t="s">
        <v>357</v>
      </c>
      <c r="AI97" s="54">
        <v>0.96137504828118969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">
        <v>357</v>
      </c>
      <c r="H98" s="54" t="s">
        <v>357</v>
      </c>
      <c r="I98" s="54" t="s">
        <v>357</v>
      </c>
      <c r="J98" s="54" t="s">
        <v>357</v>
      </c>
      <c r="K98" s="54" t="s">
        <v>357</v>
      </c>
      <c r="L98" s="54" t="s">
        <v>357</v>
      </c>
      <c r="M98" s="54">
        <v>1</v>
      </c>
      <c r="N98" s="54" t="s">
        <v>357</v>
      </c>
      <c r="O98" s="54" t="s">
        <v>357</v>
      </c>
      <c r="P98" s="54" t="s">
        <v>357</v>
      </c>
      <c r="Q98" s="54" t="s">
        <v>357</v>
      </c>
      <c r="R98" s="54" t="s">
        <v>357</v>
      </c>
      <c r="S98" s="54" t="s">
        <v>357</v>
      </c>
      <c r="T98" s="54" t="s">
        <v>357</v>
      </c>
      <c r="U98" s="54">
        <v>0</v>
      </c>
      <c r="V98" s="54" t="s">
        <v>357</v>
      </c>
      <c r="W98" s="54" t="s">
        <v>357</v>
      </c>
      <c r="X98" s="54" t="s">
        <v>357</v>
      </c>
      <c r="Y98" s="54" t="s">
        <v>357</v>
      </c>
      <c r="Z98" s="54" t="s">
        <v>357</v>
      </c>
      <c r="AA98" s="54" t="s">
        <v>357</v>
      </c>
      <c r="AB98" s="54" t="s">
        <v>357</v>
      </c>
      <c r="AC98" s="54">
        <v>0</v>
      </c>
      <c r="AD98" s="54" t="s">
        <v>357</v>
      </c>
      <c r="AE98" s="54" t="s">
        <v>357</v>
      </c>
      <c r="AF98" s="54" t="s">
        <v>357</v>
      </c>
      <c r="AG98" s="54" t="s">
        <v>357</v>
      </c>
      <c r="AH98" s="54" t="s">
        <v>357</v>
      </c>
      <c r="AI98" s="54">
        <v>2.2962226640159046E-2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v>0.31065258227083198</v>
      </c>
      <c r="H99" s="54">
        <v>0.48441829958251281</v>
      </c>
      <c r="I99" s="54">
        <v>0.17366733862679193</v>
      </c>
      <c r="J99" s="54">
        <v>0.20328250441227705</v>
      </c>
      <c r="K99" s="54">
        <v>0.2375151852831146</v>
      </c>
      <c r="L99" s="54">
        <v>0.52364628891348497</v>
      </c>
      <c r="M99" s="54">
        <v>0.57008767724135123</v>
      </c>
      <c r="N99" s="54">
        <v>8.7322571082543807E-2</v>
      </c>
      <c r="O99" s="54">
        <v>0</v>
      </c>
      <c r="P99" s="54">
        <v>-9.2613198513705808E-2</v>
      </c>
      <c r="Q99" s="54">
        <v>0.36477990365174423</v>
      </c>
      <c r="R99" s="54">
        <v>0.6307599200638262</v>
      </c>
      <c r="S99" s="54">
        <v>0.13260650547765968</v>
      </c>
      <c r="T99" s="54">
        <v>0.34488921234716441</v>
      </c>
      <c r="U99" s="54">
        <v>0.55061418956396269</v>
      </c>
      <c r="V99" s="54">
        <v>0.65049690198493082</v>
      </c>
      <c r="W99" s="54">
        <v>0.35363082623236758</v>
      </c>
      <c r="X99" s="54">
        <v>0.46362776627725399</v>
      </c>
      <c r="Y99" s="54">
        <v>0.37428989440035387</v>
      </c>
      <c r="Z99" s="54">
        <v>0.32144508304990627</v>
      </c>
      <c r="AA99" s="54">
        <v>0.24648811881901708</v>
      </c>
      <c r="AB99" s="54">
        <v>0.49877523861636558</v>
      </c>
      <c r="AC99" s="54">
        <v>0.15583697402124919</v>
      </c>
      <c r="AD99" s="54">
        <v>0.60560167131276488</v>
      </c>
      <c r="AE99" s="54">
        <v>0.43958832409333048</v>
      </c>
      <c r="AF99" s="54">
        <v>0.32275105656159508</v>
      </c>
      <c r="AG99" s="54">
        <v>0.25668189958356058</v>
      </c>
      <c r="AH99" s="54">
        <v>0.58938092171582168</v>
      </c>
      <c r="AI99" s="54">
        <v>0.39140736346402116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">
        <v>357</v>
      </c>
      <c r="H100" s="54" t="s">
        <v>357</v>
      </c>
      <c r="I100" s="54" t="s">
        <v>357</v>
      </c>
      <c r="J100" s="54" t="s">
        <v>357</v>
      </c>
      <c r="K100" s="54" t="s">
        <v>357</v>
      </c>
      <c r="L100" s="54" t="s">
        <v>357</v>
      </c>
      <c r="M100" s="54" t="s">
        <v>357</v>
      </c>
      <c r="N100" s="54" t="s">
        <v>357</v>
      </c>
      <c r="O100" s="54" t="s">
        <v>357</v>
      </c>
      <c r="P100" s="54" t="s">
        <v>357</v>
      </c>
      <c r="Q100" s="54" t="s">
        <v>357</v>
      </c>
      <c r="R100" s="54">
        <v>0.81879040874025255</v>
      </c>
      <c r="S100" s="54" t="s">
        <v>357</v>
      </c>
      <c r="T100" s="54" t="s">
        <v>357</v>
      </c>
      <c r="U100" s="54" t="s">
        <v>357</v>
      </c>
      <c r="V100" s="54" t="s">
        <v>357</v>
      </c>
      <c r="W100" s="54">
        <v>0.22</v>
      </c>
      <c r="X100" s="54" t="s">
        <v>357</v>
      </c>
      <c r="Y100" s="54">
        <v>0</v>
      </c>
      <c r="Z100" s="54" t="s">
        <v>357</v>
      </c>
      <c r="AA100" s="54">
        <v>0</v>
      </c>
      <c r="AB100" s="54">
        <v>0.49877523861636558</v>
      </c>
      <c r="AC100" s="54" t="s">
        <v>357</v>
      </c>
      <c r="AD100" s="54">
        <v>0.60560167131276488</v>
      </c>
      <c r="AE100" s="54">
        <v>1</v>
      </c>
      <c r="AF100" s="54" t="s">
        <v>357</v>
      </c>
      <c r="AG100" s="54" t="s">
        <v>357</v>
      </c>
      <c r="AH100" s="54" t="s">
        <v>357</v>
      </c>
      <c r="AI100" s="54">
        <v>0.3786250171021347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v>0</v>
      </c>
      <c r="H101" s="54">
        <v>0.38694133190128888</v>
      </c>
      <c r="I101" s="54" t="s">
        <v>357</v>
      </c>
      <c r="J101" s="54" t="s">
        <v>357</v>
      </c>
      <c r="K101" s="54">
        <v>0</v>
      </c>
      <c r="L101" s="54" t="s">
        <v>357</v>
      </c>
      <c r="M101" s="54" t="s">
        <v>357</v>
      </c>
      <c r="N101" s="54">
        <v>0</v>
      </c>
      <c r="O101" s="54" t="s">
        <v>357</v>
      </c>
      <c r="P101" s="54" t="s">
        <v>357</v>
      </c>
      <c r="Q101" s="54" t="s">
        <v>357</v>
      </c>
      <c r="R101" s="54" t="s">
        <v>357</v>
      </c>
      <c r="S101" s="54" t="s">
        <v>357</v>
      </c>
      <c r="T101" s="54" t="s">
        <v>357</v>
      </c>
      <c r="U101" s="54" t="s">
        <v>357</v>
      </c>
      <c r="V101" s="54">
        <v>0</v>
      </c>
      <c r="W101" s="54" t="s">
        <v>357</v>
      </c>
      <c r="X101" s="54" t="s">
        <v>357</v>
      </c>
      <c r="Y101" s="54" t="s">
        <v>357</v>
      </c>
      <c r="Z101" s="54" t="s">
        <v>357</v>
      </c>
      <c r="AA101" s="54" t="s">
        <v>357</v>
      </c>
      <c r="AB101" s="54" t="s">
        <v>357</v>
      </c>
      <c r="AC101" s="54" t="s">
        <v>357</v>
      </c>
      <c r="AD101" s="54" t="s">
        <v>357</v>
      </c>
      <c r="AE101" s="54" t="s">
        <v>357</v>
      </c>
      <c r="AF101" s="54">
        <v>0</v>
      </c>
      <c r="AG101" s="54" t="s">
        <v>357</v>
      </c>
      <c r="AH101" s="54" t="s">
        <v>357</v>
      </c>
      <c r="AI101" s="54">
        <v>0.2063259866549837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>
        <v>0</v>
      </c>
      <c r="H102" s="54" t="s">
        <v>357</v>
      </c>
      <c r="I102" s="54" t="s">
        <v>357</v>
      </c>
      <c r="J102" s="54" t="s">
        <v>357</v>
      </c>
      <c r="K102" s="54" t="s">
        <v>357</v>
      </c>
      <c r="L102" s="54">
        <v>0.54216336293430012</v>
      </c>
      <c r="M102" s="54" t="s">
        <v>357</v>
      </c>
      <c r="N102" s="54" t="s">
        <v>357</v>
      </c>
      <c r="O102" s="54">
        <v>0</v>
      </c>
      <c r="P102" s="54">
        <v>0</v>
      </c>
      <c r="Q102" s="54">
        <v>0</v>
      </c>
      <c r="R102" s="54">
        <v>0.24999989851775026</v>
      </c>
      <c r="S102" s="54" t="s">
        <v>357</v>
      </c>
      <c r="T102" s="54">
        <v>0</v>
      </c>
      <c r="U102" s="54">
        <v>0</v>
      </c>
      <c r="V102" s="54" t="s">
        <v>357</v>
      </c>
      <c r="W102" s="54" t="s">
        <v>357</v>
      </c>
      <c r="X102" s="54">
        <v>0.41049764571260133</v>
      </c>
      <c r="Y102" s="54" t="s">
        <v>357</v>
      </c>
      <c r="Z102" s="54">
        <v>1.8656000953138002E-2</v>
      </c>
      <c r="AA102" s="54" t="s">
        <v>357</v>
      </c>
      <c r="AB102" s="54" t="s">
        <v>357</v>
      </c>
      <c r="AC102" s="54">
        <v>0</v>
      </c>
      <c r="AD102" s="54" t="s">
        <v>357</v>
      </c>
      <c r="AE102" s="54">
        <v>0</v>
      </c>
      <c r="AF102" s="54" t="s">
        <v>357</v>
      </c>
      <c r="AG102" s="54" t="s">
        <v>357</v>
      </c>
      <c r="AH102" s="54">
        <v>0</v>
      </c>
      <c r="AI102" s="54">
        <v>0.11883794632856348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>
        <v>0</v>
      </c>
      <c r="H103" s="54">
        <v>0.47075561810041855</v>
      </c>
      <c r="I103" s="54" t="s">
        <v>357</v>
      </c>
      <c r="J103" s="54" t="s">
        <v>357</v>
      </c>
      <c r="K103" s="54">
        <v>0</v>
      </c>
      <c r="L103" s="54">
        <v>0</v>
      </c>
      <c r="M103" s="54" t="s">
        <v>357</v>
      </c>
      <c r="N103" s="54" t="s">
        <v>357</v>
      </c>
      <c r="O103" s="54">
        <v>0</v>
      </c>
      <c r="P103" s="54" t="s">
        <v>357</v>
      </c>
      <c r="Q103" s="54">
        <v>0</v>
      </c>
      <c r="R103" s="54" t="s">
        <v>357</v>
      </c>
      <c r="S103" s="54" t="s">
        <v>357</v>
      </c>
      <c r="T103" s="54" t="s">
        <v>357</v>
      </c>
      <c r="U103" s="54">
        <v>0.63024435995009509</v>
      </c>
      <c r="V103" s="54" t="s">
        <v>357</v>
      </c>
      <c r="W103" s="54" t="s">
        <v>357</v>
      </c>
      <c r="X103" s="54">
        <v>0</v>
      </c>
      <c r="Y103" s="54" t="s">
        <v>357</v>
      </c>
      <c r="Z103" s="54" t="s">
        <v>357</v>
      </c>
      <c r="AA103" s="54" t="s">
        <v>357</v>
      </c>
      <c r="AB103" s="54" t="s">
        <v>357</v>
      </c>
      <c r="AC103" s="54">
        <v>0</v>
      </c>
      <c r="AD103" s="54" t="s">
        <v>357</v>
      </c>
      <c r="AE103" s="54">
        <v>0</v>
      </c>
      <c r="AF103" s="54" t="s">
        <v>357</v>
      </c>
      <c r="AG103" s="54" t="s">
        <v>357</v>
      </c>
      <c r="AH103" s="54">
        <v>0</v>
      </c>
      <c r="AI103" s="54">
        <v>0.45152474591195596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">
        <v>357</v>
      </c>
      <c r="H104" s="54" t="s">
        <v>357</v>
      </c>
      <c r="I104" s="54">
        <v>0</v>
      </c>
      <c r="J104" s="54">
        <v>0.20328250441227705</v>
      </c>
      <c r="K104" s="54" t="s">
        <v>357</v>
      </c>
      <c r="L104" s="54" t="s">
        <v>357</v>
      </c>
      <c r="M104" s="54">
        <v>0.56992429084202567</v>
      </c>
      <c r="N104" s="54">
        <v>0</v>
      </c>
      <c r="O104" s="54">
        <v>0</v>
      </c>
      <c r="P104" s="54">
        <v>-0.25875037997445527</v>
      </c>
      <c r="Q104" s="54">
        <v>0.36339588338419582</v>
      </c>
      <c r="R104" s="54">
        <v>0.24999997407186886</v>
      </c>
      <c r="S104" s="54">
        <v>0.13079055034974263</v>
      </c>
      <c r="T104" s="54">
        <v>0.93515144328226674</v>
      </c>
      <c r="U104" s="54">
        <v>0</v>
      </c>
      <c r="V104" s="54">
        <v>1</v>
      </c>
      <c r="W104" s="54" t="s">
        <v>357</v>
      </c>
      <c r="X104" s="54" t="s">
        <v>357</v>
      </c>
      <c r="Y104" s="54">
        <v>0.22848896452501696</v>
      </c>
      <c r="Z104" s="54" t="s">
        <v>357</v>
      </c>
      <c r="AA104" s="54">
        <v>0.21448953496957784</v>
      </c>
      <c r="AB104" s="54" t="s">
        <v>357</v>
      </c>
      <c r="AC104" s="54" t="s">
        <v>357</v>
      </c>
      <c r="AD104" s="54" t="s">
        <v>357</v>
      </c>
      <c r="AE104" s="54">
        <v>0.94622824274620876</v>
      </c>
      <c r="AF104" s="54" t="s">
        <v>357</v>
      </c>
      <c r="AG104" s="54">
        <v>0</v>
      </c>
      <c r="AH104" s="54" t="s">
        <v>357</v>
      </c>
      <c r="AI104" s="54">
        <v>0.35861532468089191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>
        <v>1</v>
      </c>
      <c r="H105" s="54">
        <v>0.62276285917636853</v>
      </c>
      <c r="I105" s="54" t="s">
        <v>357</v>
      </c>
      <c r="J105" s="54" t="s">
        <v>357</v>
      </c>
      <c r="K105" s="54">
        <v>0</v>
      </c>
      <c r="L105" s="54" t="s">
        <v>357</v>
      </c>
      <c r="M105" s="54" t="s">
        <v>357</v>
      </c>
      <c r="N105" s="54" t="s">
        <v>357</v>
      </c>
      <c r="O105" s="54">
        <v>0</v>
      </c>
      <c r="P105" s="54" t="s">
        <v>357</v>
      </c>
      <c r="Q105" s="54">
        <v>0</v>
      </c>
      <c r="R105" s="54">
        <v>0.24999991703931684</v>
      </c>
      <c r="S105" s="54">
        <v>0</v>
      </c>
      <c r="T105" s="54" t="s">
        <v>357</v>
      </c>
      <c r="U105" s="54">
        <v>0</v>
      </c>
      <c r="V105" s="54" t="s">
        <v>357</v>
      </c>
      <c r="W105" s="54" t="s">
        <v>357</v>
      </c>
      <c r="X105" s="54">
        <v>0</v>
      </c>
      <c r="Y105" s="54">
        <v>0</v>
      </c>
      <c r="Z105" s="54">
        <v>0</v>
      </c>
      <c r="AA105" s="54" t="s">
        <v>357</v>
      </c>
      <c r="AB105" s="54" t="s">
        <v>357</v>
      </c>
      <c r="AC105" s="54">
        <v>0</v>
      </c>
      <c r="AD105" s="54" t="s">
        <v>357</v>
      </c>
      <c r="AE105" s="54">
        <v>0</v>
      </c>
      <c r="AF105" s="54" t="s">
        <v>357</v>
      </c>
      <c r="AG105" s="54" t="s">
        <v>357</v>
      </c>
      <c r="AH105" s="54" t="s">
        <v>357</v>
      </c>
      <c r="AI105" s="54">
        <v>0.13368002816962693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v>0</v>
      </c>
      <c r="H106" s="54">
        <v>0.63920235751519883</v>
      </c>
      <c r="I106" s="54" t="s">
        <v>357</v>
      </c>
      <c r="J106" s="54" t="s">
        <v>357</v>
      </c>
      <c r="K106" s="54">
        <v>0.78853474862431139</v>
      </c>
      <c r="L106" s="54" t="s">
        <v>357</v>
      </c>
      <c r="M106" s="54" t="s">
        <v>357</v>
      </c>
      <c r="N106" s="54" t="s">
        <v>357</v>
      </c>
      <c r="O106" s="54" t="s">
        <v>357</v>
      </c>
      <c r="P106" s="54" t="s">
        <v>357</v>
      </c>
      <c r="Q106" s="54">
        <v>1</v>
      </c>
      <c r="R106" s="54">
        <v>1</v>
      </c>
      <c r="S106" s="54" t="s">
        <v>357</v>
      </c>
      <c r="T106" s="54">
        <v>0.84999998774944741</v>
      </c>
      <c r="U106" s="54">
        <v>1</v>
      </c>
      <c r="V106" s="54" t="s">
        <v>357</v>
      </c>
      <c r="W106" s="54">
        <v>0.15163002001419304</v>
      </c>
      <c r="X106" s="54">
        <v>1</v>
      </c>
      <c r="Y106" s="54">
        <v>1</v>
      </c>
      <c r="Z106" s="54">
        <v>1</v>
      </c>
      <c r="AA106" s="54" t="s">
        <v>357</v>
      </c>
      <c r="AB106" s="54" t="s">
        <v>357</v>
      </c>
      <c r="AC106" s="54">
        <v>0</v>
      </c>
      <c r="AD106" s="54" t="s">
        <v>357</v>
      </c>
      <c r="AE106" s="54">
        <v>1</v>
      </c>
      <c r="AF106" s="54" t="s">
        <v>357</v>
      </c>
      <c r="AG106" s="54" t="s">
        <v>357</v>
      </c>
      <c r="AH106" s="54">
        <v>1</v>
      </c>
      <c r="AI106" s="54">
        <v>0.82837956634530452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>
        <v>1</v>
      </c>
      <c r="H107" s="54" t="s">
        <v>357</v>
      </c>
      <c r="I107" s="54" t="s">
        <v>357</v>
      </c>
      <c r="J107" s="54" t="s">
        <v>357</v>
      </c>
      <c r="K107" s="54" t="s">
        <v>357</v>
      </c>
      <c r="L107" s="54" t="s">
        <v>357</v>
      </c>
      <c r="M107" s="54">
        <v>1</v>
      </c>
      <c r="N107" s="54" t="s">
        <v>357</v>
      </c>
      <c r="O107" s="54">
        <v>0</v>
      </c>
      <c r="P107" s="54" t="s">
        <v>357</v>
      </c>
      <c r="Q107" s="54">
        <v>1</v>
      </c>
      <c r="R107" s="54">
        <v>1</v>
      </c>
      <c r="S107" s="54" t="s">
        <v>357</v>
      </c>
      <c r="T107" s="54" t="s">
        <v>357</v>
      </c>
      <c r="U107" s="54" t="s">
        <v>357</v>
      </c>
      <c r="V107" s="54" t="s">
        <v>357</v>
      </c>
      <c r="W107" s="54" t="s">
        <v>357</v>
      </c>
      <c r="X107" s="54" t="s">
        <v>357</v>
      </c>
      <c r="Y107" s="54" t="s">
        <v>357</v>
      </c>
      <c r="Z107" s="54" t="s">
        <v>357</v>
      </c>
      <c r="AA107" s="54" t="s">
        <v>357</v>
      </c>
      <c r="AB107" s="54" t="s">
        <v>357</v>
      </c>
      <c r="AC107" s="54">
        <v>0.61917233337449673</v>
      </c>
      <c r="AD107" s="54" t="s">
        <v>357</v>
      </c>
      <c r="AE107" s="54">
        <v>1</v>
      </c>
      <c r="AF107" s="54">
        <v>1</v>
      </c>
      <c r="AG107" s="54">
        <v>1</v>
      </c>
      <c r="AH107" s="54">
        <v>1</v>
      </c>
      <c r="AI107" s="54">
        <v>0.84086525308981852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>
        <v>1</v>
      </c>
      <c r="H108" s="54">
        <v>0.71573068274759821</v>
      </c>
      <c r="I108" s="54" t="s">
        <v>357</v>
      </c>
      <c r="J108" s="54" t="s">
        <v>357</v>
      </c>
      <c r="K108" s="54">
        <v>0</v>
      </c>
      <c r="L108" s="54" t="s">
        <v>357</v>
      </c>
      <c r="M108" s="54" t="s">
        <v>357</v>
      </c>
      <c r="N108" s="54" t="s">
        <v>357</v>
      </c>
      <c r="O108" s="54">
        <v>0</v>
      </c>
      <c r="P108" s="54" t="s">
        <v>357</v>
      </c>
      <c r="Q108" s="54">
        <v>0</v>
      </c>
      <c r="R108" s="54" t="s">
        <v>357</v>
      </c>
      <c r="S108" s="54" t="s">
        <v>357</v>
      </c>
      <c r="T108" s="54" t="s">
        <v>357</v>
      </c>
      <c r="U108" s="54">
        <v>0</v>
      </c>
      <c r="V108" s="54" t="s">
        <v>357</v>
      </c>
      <c r="W108" s="54" t="s">
        <v>357</v>
      </c>
      <c r="X108" s="54" t="s">
        <v>357</v>
      </c>
      <c r="Y108" s="54" t="s">
        <v>357</v>
      </c>
      <c r="Z108" s="54" t="s">
        <v>357</v>
      </c>
      <c r="AA108" s="54" t="s">
        <v>357</v>
      </c>
      <c r="AB108" s="54" t="s">
        <v>357</v>
      </c>
      <c r="AC108" s="54" t="s">
        <v>357</v>
      </c>
      <c r="AD108" s="54" t="s">
        <v>357</v>
      </c>
      <c r="AE108" s="54">
        <v>0</v>
      </c>
      <c r="AF108" s="54" t="s">
        <v>357</v>
      </c>
      <c r="AG108" s="54" t="s">
        <v>357</v>
      </c>
      <c r="AH108" s="54" t="s">
        <v>357</v>
      </c>
      <c r="AI108" s="54">
        <v>0.23225717542314628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>
        <v>0</v>
      </c>
      <c r="H109" s="54">
        <v>0.63670828149355752</v>
      </c>
      <c r="I109" s="54" t="s">
        <v>357</v>
      </c>
      <c r="J109" s="54" t="s">
        <v>357</v>
      </c>
      <c r="K109" s="54">
        <v>0.2430351183392182</v>
      </c>
      <c r="L109" s="54" t="s">
        <v>357</v>
      </c>
      <c r="M109" s="54" t="s">
        <v>357</v>
      </c>
      <c r="N109" s="54" t="s">
        <v>357</v>
      </c>
      <c r="O109" s="54" t="s">
        <v>357</v>
      </c>
      <c r="P109" s="54" t="s">
        <v>357</v>
      </c>
      <c r="Q109" s="54">
        <v>0</v>
      </c>
      <c r="R109" s="54" t="s">
        <v>357</v>
      </c>
      <c r="S109" s="54" t="s">
        <v>357</v>
      </c>
      <c r="T109" s="54" t="s">
        <v>357</v>
      </c>
      <c r="U109" s="54">
        <v>0.59825980330504447</v>
      </c>
      <c r="V109" s="54">
        <v>1</v>
      </c>
      <c r="W109" s="54" t="s">
        <v>357</v>
      </c>
      <c r="X109" s="54">
        <v>0</v>
      </c>
      <c r="Y109" s="54" t="s">
        <v>357</v>
      </c>
      <c r="Z109" s="54" t="s">
        <v>357</v>
      </c>
      <c r="AA109" s="54" t="s">
        <v>357</v>
      </c>
      <c r="AB109" s="54" t="s">
        <v>357</v>
      </c>
      <c r="AC109" s="54">
        <v>0.52902944916546846</v>
      </c>
      <c r="AD109" s="54" t="s">
        <v>357</v>
      </c>
      <c r="AE109" s="54">
        <v>0</v>
      </c>
      <c r="AF109" s="54" t="s">
        <v>357</v>
      </c>
      <c r="AG109" s="54" t="s">
        <v>357</v>
      </c>
      <c r="AH109" s="54" t="s">
        <v>357</v>
      </c>
      <c r="AI109" s="54">
        <v>0.35387525550312682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">
        <v>357</v>
      </c>
      <c r="H110" s="54" t="s">
        <v>357</v>
      </c>
      <c r="I110" s="54" t="s">
        <v>357</v>
      </c>
      <c r="J110" s="54" t="s">
        <v>357</v>
      </c>
      <c r="K110" s="54" t="s">
        <v>357</v>
      </c>
      <c r="L110" s="54">
        <v>0</v>
      </c>
      <c r="M110" s="54" t="s">
        <v>357</v>
      </c>
      <c r="N110" s="54" t="s">
        <v>357</v>
      </c>
      <c r="O110" s="54" t="s">
        <v>357</v>
      </c>
      <c r="P110" s="54" t="s">
        <v>357</v>
      </c>
      <c r="Q110" s="54" t="s">
        <v>357</v>
      </c>
      <c r="R110" s="54" t="s">
        <v>357</v>
      </c>
      <c r="S110" s="54" t="s">
        <v>357</v>
      </c>
      <c r="T110" s="54" t="s">
        <v>357</v>
      </c>
      <c r="U110" s="54">
        <v>0</v>
      </c>
      <c r="V110" s="54" t="s">
        <v>357</v>
      </c>
      <c r="W110" s="54" t="s">
        <v>357</v>
      </c>
      <c r="X110" s="54" t="s">
        <v>357</v>
      </c>
      <c r="Y110" s="54" t="s">
        <v>357</v>
      </c>
      <c r="Z110" s="54" t="s">
        <v>357</v>
      </c>
      <c r="AA110" s="54" t="s">
        <v>357</v>
      </c>
      <c r="AB110" s="54" t="s">
        <v>357</v>
      </c>
      <c r="AC110" s="54" t="s">
        <v>357</v>
      </c>
      <c r="AD110" s="54" t="s">
        <v>357</v>
      </c>
      <c r="AE110" s="54" t="s">
        <v>357</v>
      </c>
      <c r="AF110" s="54" t="s">
        <v>357</v>
      </c>
      <c r="AG110" s="54" t="s">
        <v>357</v>
      </c>
      <c r="AH110" s="54" t="s">
        <v>357</v>
      </c>
      <c r="AI110" s="54"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">
        <v>357</v>
      </c>
      <c r="H111" s="54">
        <v>0</v>
      </c>
      <c r="I111" s="54" t="s">
        <v>357</v>
      </c>
      <c r="J111" s="54" t="s">
        <v>357</v>
      </c>
      <c r="K111" s="54" t="s">
        <v>357</v>
      </c>
      <c r="L111" s="54" t="s">
        <v>357</v>
      </c>
      <c r="M111" s="54" t="s">
        <v>357</v>
      </c>
      <c r="N111" s="54" t="s">
        <v>357</v>
      </c>
      <c r="O111" s="54" t="s">
        <v>357</v>
      </c>
      <c r="P111" s="54" t="s">
        <v>357</v>
      </c>
      <c r="Q111" s="54" t="s">
        <v>357</v>
      </c>
      <c r="R111" s="54" t="s">
        <v>357</v>
      </c>
      <c r="S111" s="54" t="s">
        <v>357</v>
      </c>
      <c r="T111" s="54" t="s">
        <v>357</v>
      </c>
      <c r="U111" s="54" t="s">
        <v>357</v>
      </c>
      <c r="V111" s="54" t="s">
        <v>357</v>
      </c>
      <c r="W111" s="54" t="s">
        <v>357</v>
      </c>
      <c r="X111" s="54" t="s">
        <v>357</v>
      </c>
      <c r="Y111" s="54" t="s">
        <v>357</v>
      </c>
      <c r="Z111" s="54" t="s">
        <v>357</v>
      </c>
      <c r="AA111" s="54" t="s">
        <v>357</v>
      </c>
      <c r="AB111" s="54" t="s">
        <v>357</v>
      </c>
      <c r="AC111" s="54" t="s">
        <v>357</v>
      </c>
      <c r="AD111" s="54" t="s">
        <v>357</v>
      </c>
      <c r="AE111" s="54" t="s">
        <v>357</v>
      </c>
      <c r="AF111" s="54" t="s">
        <v>357</v>
      </c>
      <c r="AG111" s="54" t="s">
        <v>357</v>
      </c>
      <c r="AH111" s="54">
        <v>1</v>
      </c>
      <c r="AI111" s="54">
        <v>0.5237054172128649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">
        <v>357</v>
      </c>
      <c r="H112" s="54" t="s">
        <v>357</v>
      </c>
      <c r="I112" s="54" t="s">
        <v>357</v>
      </c>
      <c r="J112" s="54" t="s">
        <v>357</v>
      </c>
      <c r="K112" s="54" t="s">
        <v>357</v>
      </c>
      <c r="L112" s="54" t="s">
        <v>357</v>
      </c>
      <c r="M112" s="54" t="s">
        <v>357</v>
      </c>
      <c r="N112" s="54" t="s">
        <v>357</v>
      </c>
      <c r="O112" s="54" t="s">
        <v>357</v>
      </c>
      <c r="P112" s="54" t="s">
        <v>357</v>
      </c>
      <c r="Q112" s="54" t="s">
        <v>357</v>
      </c>
      <c r="R112" s="54" t="s">
        <v>357</v>
      </c>
      <c r="S112" s="54" t="s">
        <v>357</v>
      </c>
      <c r="T112" s="54" t="s">
        <v>357</v>
      </c>
      <c r="U112" s="54" t="s">
        <v>357</v>
      </c>
      <c r="V112" s="54" t="s">
        <v>357</v>
      </c>
      <c r="W112" s="54" t="s">
        <v>357</v>
      </c>
      <c r="X112" s="54" t="s">
        <v>357</v>
      </c>
      <c r="Y112" s="54" t="s">
        <v>357</v>
      </c>
      <c r="Z112" s="54" t="s">
        <v>357</v>
      </c>
      <c r="AA112" s="54" t="s">
        <v>357</v>
      </c>
      <c r="AB112" s="54" t="s">
        <v>357</v>
      </c>
      <c r="AC112" s="54" t="s">
        <v>357</v>
      </c>
      <c r="AD112" s="54" t="s">
        <v>357</v>
      </c>
      <c r="AE112" s="54" t="s">
        <v>357</v>
      </c>
      <c r="AF112" s="54" t="s">
        <v>357</v>
      </c>
      <c r="AG112" s="54" t="s">
        <v>357</v>
      </c>
      <c r="AH112" s="54" t="s">
        <v>357</v>
      </c>
      <c r="AI112" s="54" t="s">
        <v>357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">
        <v>357</v>
      </c>
      <c r="H113" s="54" t="s">
        <v>357</v>
      </c>
      <c r="I113" s="54">
        <v>1</v>
      </c>
      <c r="J113" s="54" t="s">
        <v>357</v>
      </c>
      <c r="K113" s="54" t="s">
        <v>357</v>
      </c>
      <c r="L113" s="54" t="s">
        <v>357</v>
      </c>
      <c r="M113" s="54" t="s">
        <v>357</v>
      </c>
      <c r="N113" s="54" t="s">
        <v>357</v>
      </c>
      <c r="O113" s="54" t="s">
        <v>357</v>
      </c>
      <c r="P113" s="54" t="s">
        <v>357</v>
      </c>
      <c r="Q113" s="54" t="s">
        <v>357</v>
      </c>
      <c r="R113" s="54" t="s">
        <v>357</v>
      </c>
      <c r="S113" s="54" t="s">
        <v>357</v>
      </c>
      <c r="T113" s="54" t="s">
        <v>357</v>
      </c>
      <c r="U113" s="54" t="s">
        <v>357</v>
      </c>
      <c r="V113" s="54" t="s">
        <v>357</v>
      </c>
      <c r="W113" s="54" t="s">
        <v>357</v>
      </c>
      <c r="X113" s="54" t="s">
        <v>357</v>
      </c>
      <c r="Y113" s="54" t="s">
        <v>357</v>
      </c>
      <c r="Z113" s="54" t="s">
        <v>357</v>
      </c>
      <c r="AA113" s="54" t="s">
        <v>357</v>
      </c>
      <c r="AB113" s="54" t="s">
        <v>357</v>
      </c>
      <c r="AC113" s="54" t="s">
        <v>357</v>
      </c>
      <c r="AD113" s="54" t="s">
        <v>357</v>
      </c>
      <c r="AE113" s="54" t="s">
        <v>357</v>
      </c>
      <c r="AF113" s="54" t="s">
        <v>357</v>
      </c>
      <c r="AG113" s="54" t="s">
        <v>357</v>
      </c>
      <c r="AH113" s="54" t="s">
        <v>357</v>
      </c>
      <c r="AI113" s="54"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">
        <v>357</v>
      </c>
      <c r="H114" s="54" t="s">
        <v>357</v>
      </c>
      <c r="I114" s="54" t="s">
        <v>357</v>
      </c>
      <c r="J114" s="54" t="s">
        <v>357</v>
      </c>
      <c r="K114" s="54" t="s">
        <v>357</v>
      </c>
      <c r="L114" s="54">
        <v>1</v>
      </c>
      <c r="M114" s="54" t="s">
        <v>357</v>
      </c>
      <c r="N114" s="54">
        <v>1</v>
      </c>
      <c r="O114" s="54" t="s">
        <v>357</v>
      </c>
      <c r="P114" s="54">
        <v>0</v>
      </c>
      <c r="Q114" s="54">
        <v>1</v>
      </c>
      <c r="R114" s="54">
        <v>1</v>
      </c>
      <c r="S114" s="54">
        <v>1</v>
      </c>
      <c r="T114" s="54" t="s">
        <v>357</v>
      </c>
      <c r="U114" s="54" t="s">
        <v>357</v>
      </c>
      <c r="V114" s="54" t="s">
        <v>357</v>
      </c>
      <c r="W114" s="54">
        <v>1</v>
      </c>
      <c r="X114" s="54">
        <v>1</v>
      </c>
      <c r="Y114" s="54" t="s">
        <v>357</v>
      </c>
      <c r="Z114" s="54" t="s">
        <v>357</v>
      </c>
      <c r="AA114" s="54">
        <v>1</v>
      </c>
      <c r="AB114" s="54" t="s">
        <v>357</v>
      </c>
      <c r="AC114" s="54">
        <v>0.62673519092694807</v>
      </c>
      <c r="AD114" s="54" t="s">
        <v>357</v>
      </c>
      <c r="AE114" s="54">
        <v>1</v>
      </c>
      <c r="AF114" s="54" t="s">
        <v>357</v>
      </c>
      <c r="AG114" s="54" t="s">
        <v>357</v>
      </c>
      <c r="AH114" s="54">
        <v>1</v>
      </c>
      <c r="AI114" s="54">
        <v>0.85983787619510643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>
        <v>0</v>
      </c>
      <c r="H115" s="54">
        <v>0.9938152225945428</v>
      </c>
      <c r="I115" s="54" t="s">
        <v>357</v>
      </c>
      <c r="J115" s="54" t="s">
        <v>357</v>
      </c>
      <c r="K115" s="54" t="s">
        <v>357</v>
      </c>
      <c r="L115" s="54" t="s">
        <v>357</v>
      </c>
      <c r="M115" s="54" t="s">
        <v>357</v>
      </c>
      <c r="N115" s="54" t="s">
        <v>357</v>
      </c>
      <c r="O115" s="54">
        <v>0</v>
      </c>
      <c r="P115" s="54" t="s">
        <v>357</v>
      </c>
      <c r="Q115" s="54">
        <v>1</v>
      </c>
      <c r="R115" s="54" t="s">
        <v>357</v>
      </c>
      <c r="S115" s="54" t="s">
        <v>357</v>
      </c>
      <c r="T115" s="54" t="s">
        <v>357</v>
      </c>
      <c r="U115" s="54">
        <v>1</v>
      </c>
      <c r="V115" s="54" t="s">
        <v>357</v>
      </c>
      <c r="W115" s="54" t="s">
        <v>357</v>
      </c>
      <c r="X115" s="54">
        <v>1</v>
      </c>
      <c r="Y115" s="54" t="s">
        <v>357</v>
      </c>
      <c r="Z115" s="54" t="s">
        <v>357</v>
      </c>
      <c r="AA115" s="54" t="s">
        <v>357</v>
      </c>
      <c r="AB115" s="54" t="s">
        <v>357</v>
      </c>
      <c r="AC115" s="54" t="s">
        <v>357</v>
      </c>
      <c r="AD115" s="54" t="s">
        <v>357</v>
      </c>
      <c r="AE115" s="54">
        <v>0</v>
      </c>
      <c r="AF115" s="54" t="s">
        <v>357</v>
      </c>
      <c r="AG115" s="54" t="s">
        <v>357</v>
      </c>
      <c r="AH115" s="54">
        <v>1</v>
      </c>
      <c r="AI115" s="54">
        <v>0.80250669615240144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v>0.29909909110391164</v>
      </c>
      <c r="H116" s="54">
        <v>0.87983450420471876</v>
      </c>
      <c r="I116" s="54">
        <v>0.87259204096222398</v>
      </c>
      <c r="J116" s="54">
        <v>0.80593987910633946</v>
      </c>
      <c r="K116" s="54">
        <v>0.63181192972140465</v>
      </c>
      <c r="L116" s="54">
        <v>0.50400607279616794</v>
      </c>
      <c r="M116" s="54">
        <v>0.78395353723698491</v>
      </c>
      <c r="N116" s="54">
        <v>0.79407765615129178</v>
      </c>
      <c r="O116" s="54">
        <v>0.85071835351894187</v>
      </c>
      <c r="P116" s="54">
        <v>0.7971306533115412</v>
      </c>
      <c r="Q116" s="54">
        <v>0.69880249612413847</v>
      </c>
      <c r="R116" s="54">
        <v>0.59021486267479129</v>
      </c>
      <c r="S116" s="54">
        <v>0.77013498519737711</v>
      </c>
      <c r="T116" s="54">
        <v>0.77968215882187086</v>
      </c>
      <c r="U116" s="54">
        <v>0.80903544732579857</v>
      </c>
      <c r="V116" s="54">
        <v>0.81287883558822394</v>
      </c>
      <c r="W116" s="54">
        <v>0.70831095483992601</v>
      </c>
      <c r="X116" s="54">
        <v>0.44586919221433768</v>
      </c>
      <c r="Y116" s="54">
        <v>0.73031875998502283</v>
      </c>
      <c r="Z116" s="54">
        <v>0.80783241732000532</v>
      </c>
      <c r="AA116" s="54">
        <v>0.77766867446702448</v>
      </c>
      <c r="AB116" s="54">
        <v>0.67163524228639038</v>
      </c>
      <c r="AC116" s="54">
        <v>0.24447132096849508</v>
      </c>
      <c r="AD116" s="54">
        <v>0.81425158118128738</v>
      </c>
      <c r="AE116" s="54">
        <v>0.6811821432592009</v>
      </c>
      <c r="AF116" s="54">
        <v>0.65760815446177623</v>
      </c>
      <c r="AG116" s="54">
        <v>0.86564937321772395</v>
      </c>
      <c r="AH116" s="54">
        <v>0.54035059504134342</v>
      </c>
      <c r="AI116" s="54">
        <v>0.70723938132082442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">
        <v>357</v>
      </c>
      <c r="H117" s="54">
        <v>1</v>
      </c>
      <c r="I117" s="54">
        <v>1</v>
      </c>
      <c r="J117" s="54">
        <v>0.90000036792976956</v>
      </c>
      <c r="K117" s="54">
        <v>1</v>
      </c>
      <c r="L117" s="55">
        <v>0.74999958372809783</v>
      </c>
      <c r="M117" s="54" t="s">
        <v>357</v>
      </c>
      <c r="N117" s="54">
        <v>1</v>
      </c>
      <c r="O117" s="54">
        <v>1</v>
      </c>
      <c r="P117" s="54">
        <v>1</v>
      </c>
      <c r="Q117" s="54" t="s">
        <v>357</v>
      </c>
      <c r="R117" s="54" t="s">
        <v>357</v>
      </c>
      <c r="S117" s="54">
        <v>1</v>
      </c>
      <c r="T117" s="54" t="s">
        <v>357</v>
      </c>
      <c r="U117" s="54">
        <v>1</v>
      </c>
      <c r="V117" s="54" t="s">
        <v>357</v>
      </c>
      <c r="W117" s="54">
        <v>0.70000000000000007</v>
      </c>
      <c r="X117" s="54" t="s">
        <v>357</v>
      </c>
      <c r="Y117" s="54">
        <v>1</v>
      </c>
      <c r="Z117" s="54">
        <v>1</v>
      </c>
      <c r="AA117" s="54">
        <v>1</v>
      </c>
      <c r="AB117" s="54">
        <v>0.7999999992086112</v>
      </c>
      <c r="AC117" s="54" t="s">
        <v>357</v>
      </c>
      <c r="AD117" s="54">
        <v>0.94999999986732631</v>
      </c>
      <c r="AE117" s="54">
        <v>1</v>
      </c>
      <c r="AF117" s="54">
        <v>1</v>
      </c>
      <c r="AG117" s="54">
        <v>0.99999999999999978</v>
      </c>
      <c r="AH117" s="54">
        <v>1</v>
      </c>
      <c r="AI117" s="54">
        <v>0.95899350356722968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v>0.03</v>
      </c>
      <c r="H118" s="54" t="s">
        <v>357</v>
      </c>
      <c r="I118" s="54" t="s">
        <v>357</v>
      </c>
      <c r="J118" s="54" t="s">
        <v>357</v>
      </c>
      <c r="K118" s="54">
        <v>1</v>
      </c>
      <c r="L118" s="54" t="s">
        <v>357</v>
      </c>
      <c r="M118" s="54">
        <v>1</v>
      </c>
      <c r="N118" s="54">
        <v>1</v>
      </c>
      <c r="O118" s="54">
        <v>1</v>
      </c>
      <c r="P118" s="54">
        <v>0.61904835228136956</v>
      </c>
      <c r="Q118" s="54">
        <v>1</v>
      </c>
      <c r="R118" s="54">
        <v>0.8</v>
      </c>
      <c r="S118" s="54" t="s">
        <v>357</v>
      </c>
      <c r="T118" s="54">
        <v>0.95000000160233211</v>
      </c>
      <c r="U118" s="54">
        <v>1</v>
      </c>
      <c r="V118" s="54">
        <v>1</v>
      </c>
      <c r="W118" s="54">
        <v>1</v>
      </c>
      <c r="X118" s="54">
        <v>0</v>
      </c>
      <c r="Y118" s="54" t="s">
        <v>357</v>
      </c>
      <c r="Z118" s="54">
        <v>1</v>
      </c>
      <c r="AA118" s="54">
        <v>1</v>
      </c>
      <c r="AB118" s="54" t="s">
        <v>357</v>
      </c>
      <c r="AC118" s="54">
        <v>0</v>
      </c>
      <c r="AD118" s="54">
        <v>0.95000000581093103</v>
      </c>
      <c r="AE118" s="54">
        <v>1</v>
      </c>
      <c r="AF118" s="54">
        <v>1</v>
      </c>
      <c r="AG118" s="54" t="s">
        <v>357</v>
      </c>
      <c r="AH118" s="54" t="s">
        <v>357</v>
      </c>
      <c r="AI118" s="54">
        <v>0.79756063302559921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">
        <v>357</v>
      </c>
      <c r="H119" s="54" t="s">
        <v>357</v>
      </c>
      <c r="I119" s="54" t="s">
        <v>357</v>
      </c>
      <c r="J119" s="54" t="s">
        <v>357</v>
      </c>
      <c r="K119" s="54">
        <v>0</v>
      </c>
      <c r="L119" s="54" t="s">
        <v>357</v>
      </c>
      <c r="M119" s="54" t="s">
        <v>357</v>
      </c>
      <c r="N119" s="54" t="s">
        <v>357</v>
      </c>
      <c r="O119" s="54" t="s">
        <v>357</v>
      </c>
      <c r="P119" s="54" t="s">
        <v>357</v>
      </c>
      <c r="Q119" s="54" t="s">
        <v>357</v>
      </c>
      <c r="R119" s="54">
        <v>1</v>
      </c>
      <c r="S119" s="54" t="s">
        <v>357</v>
      </c>
      <c r="T119" s="54">
        <v>0.95000001449690341</v>
      </c>
      <c r="U119" s="54">
        <v>1</v>
      </c>
      <c r="V119" s="54" t="s">
        <v>357</v>
      </c>
      <c r="W119" s="54" t="s">
        <v>357</v>
      </c>
      <c r="X119" s="54">
        <v>1</v>
      </c>
      <c r="Y119" s="54" t="s">
        <v>357</v>
      </c>
      <c r="Z119" s="54" t="s">
        <v>357</v>
      </c>
      <c r="AA119" s="54" t="s">
        <v>357</v>
      </c>
      <c r="AB119" s="54" t="s">
        <v>357</v>
      </c>
      <c r="AC119" s="54">
        <v>0</v>
      </c>
      <c r="AD119" s="54" t="s">
        <v>357</v>
      </c>
      <c r="AE119" s="54">
        <v>1</v>
      </c>
      <c r="AF119" s="54">
        <v>1</v>
      </c>
      <c r="AG119" s="54">
        <v>1</v>
      </c>
      <c r="AH119" s="54" t="s">
        <v>357</v>
      </c>
      <c r="AI119" s="54">
        <v>0.85454326242327894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">
        <v>357</v>
      </c>
      <c r="H120" s="54" t="s">
        <v>357</v>
      </c>
      <c r="I120" s="54" t="s">
        <v>357</v>
      </c>
      <c r="J120" s="54" t="s">
        <v>357</v>
      </c>
      <c r="K120" s="54">
        <v>1</v>
      </c>
      <c r="L120" s="54" t="s">
        <v>357</v>
      </c>
      <c r="M120" s="54" t="s">
        <v>357</v>
      </c>
      <c r="N120" s="54" t="s">
        <v>357</v>
      </c>
      <c r="O120" s="54" t="s">
        <v>357</v>
      </c>
      <c r="P120" s="54">
        <v>1</v>
      </c>
      <c r="Q120" s="54" t="s">
        <v>357</v>
      </c>
      <c r="R120" s="54" t="s">
        <v>357</v>
      </c>
      <c r="S120" s="54" t="s">
        <v>357</v>
      </c>
      <c r="T120" s="54" t="s">
        <v>357</v>
      </c>
      <c r="U120" s="54">
        <v>1</v>
      </c>
      <c r="V120" s="54" t="s">
        <v>357</v>
      </c>
      <c r="W120" s="54" t="s">
        <v>357</v>
      </c>
      <c r="X120" s="54">
        <v>1</v>
      </c>
      <c r="Y120" s="54" t="s">
        <v>357</v>
      </c>
      <c r="Z120" s="54">
        <v>1</v>
      </c>
      <c r="AA120" s="54" t="s">
        <v>357</v>
      </c>
      <c r="AB120" s="54" t="s">
        <v>357</v>
      </c>
      <c r="AC120" s="54" t="s">
        <v>357</v>
      </c>
      <c r="AD120" s="54">
        <v>0.95000000615608815</v>
      </c>
      <c r="AE120" s="54" t="s">
        <v>357</v>
      </c>
      <c r="AF120" s="54">
        <v>1</v>
      </c>
      <c r="AG120" s="54" t="s">
        <v>357</v>
      </c>
      <c r="AH120" s="54" t="s">
        <v>357</v>
      </c>
      <c r="AI120" s="54">
        <v>0.99792095286702542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v>0</v>
      </c>
      <c r="H121" s="54">
        <v>0.52837011073997686</v>
      </c>
      <c r="I121" s="54">
        <v>0.37036872039760882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9.0515252842600109E-3</v>
      </c>
      <c r="R121" s="54">
        <v>0</v>
      </c>
      <c r="S121" s="54">
        <v>0</v>
      </c>
      <c r="T121" s="54">
        <v>3.0519133790764822E-2</v>
      </c>
      <c r="U121" s="54">
        <v>0</v>
      </c>
      <c r="V121" s="54">
        <v>0.40291203889674315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2.2371415387682603E-2</v>
      </c>
      <c r="AE121" s="54">
        <v>1.0141127268919366E-2</v>
      </c>
      <c r="AF121" s="54">
        <v>0</v>
      </c>
      <c r="AG121" s="54">
        <v>0</v>
      </c>
      <c r="AH121" s="54">
        <v>0</v>
      </c>
      <c r="AI121" s="54">
        <v>5.0544681602862795E-2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">
        <v>357</v>
      </c>
      <c r="H122" s="54" t="s">
        <v>357</v>
      </c>
      <c r="I122" s="54" t="s">
        <v>357</v>
      </c>
      <c r="J122" s="54">
        <v>0.98933421719103221</v>
      </c>
      <c r="K122" s="54" t="s">
        <v>357</v>
      </c>
      <c r="L122" s="54" t="s">
        <v>357</v>
      </c>
      <c r="M122" s="54" t="s">
        <v>357</v>
      </c>
      <c r="N122" s="54" t="s">
        <v>357</v>
      </c>
      <c r="O122" s="54" t="s">
        <v>357</v>
      </c>
      <c r="P122" s="54" t="s">
        <v>357</v>
      </c>
      <c r="Q122" s="54" t="s">
        <v>357</v>
      </c>
      <c r="R122" s="54" t="s">
        <v>357</v>
      </c>
      <c r="S122" s="54" t="s">
        <v>357</v>
      </c>
      <c r="T122" s="54" t="s">
        <v>357</v>
      </c>
      <c r="U122" s="54">
        <v>0</v>
      </c>
      <c r="V122" s="54" t="s">
        <v>357</v>
      </c>
      <c r="W122" s="54">
        <v>1</v>
      </c>
      <c r="X122" s="54" t="s">
        <v>357</v>
      </c>
      <c r="Y122" s="54" t="s">
        <v>357</v>
      </c>
      <c r="Z122" s="54" t="s">
        <v>357</v>
      </c>
      <c r="AA122" s="54">
        <v>0</v>
      </c>
      <c r="AB122" s="54" t="s">
        <v>357</v>
      </c>
      <c r="AC122" s="54" t="s">
        <v>357</v>
      </c>
      <c r="AD122" s="54" t="s">
        <v>357</v>
      </c>
      <c r="AE122" s="54" t="s">
        <v>357</v>
      </c>
      <c r="AF122" s="54" t="s">
        <v>357</v>
      </c>
      <c r="AG122" s="54" t="s">
        <v>357</v>
      </c>
      <c r="AH122" s="54" t="s">
        <v>357</v>
      </c>
      <c r="AI122" s="54">
        <v>0.37845609503209693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v>0</v>
      </c>
      <c r="H123" s="54">
        <v>0.55940583082094519</v>
      </c>
      <c r="I123" s="54">
        <v>0</v>
      </c>
      <c r="J123" s="54" t="s">
        <v>357</v>
      </c>
      <c r="K123" s="54">
        <v>0</v>
      </c>
      <c r="L123" s="54">
        <v>0</v>
      </c>
      <c r="M123" s="54">
        <v>0</v>
      </c>
      <c r="N123" s="54" t="s">
        <v>357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0</v>
      </c>
      <c r="X123" s="54">
        <v>0</v>
      </c>
      <c r="Y123" s="54">
        <v>0</v>
      </c>
      <c r="Z123" s="54">
        <v>0</v>
      </c>
      <c r="AA123" s="54">
        <v>0.56509922184517769</v>
      </c>
      <c r="AB123" s="54" t="s">
        <v>357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0.13488917156832894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">
        <v>357</v>
      </c>
      <c r="H124" s="54">
        <v>0.9697907339927121</v>
      </c>
      <c r="I124" s="54" t="s">
        <v>357</v>
      </c>
      <c r="J124" s="54" t="s">
        <v>357</v>
      </c>
      <c r="K124" s="54">
        <v>0</v>
      </c>
      <c r="L124" s="54" t="s">
        <v>357</v>
      </c>
      <c r="M124" s="54" t="s">
        <v>357</v>
      </c>
      <c r="N124" s="54" t="s">
        <v>357</v>
      </c>
      <c r="O124" s="54">
        <v>0</v>
      </c>
      <c r="P124" s="54">
        <v>1</v>
      </c>
      <c r="Q124" s="54" t="s">
        <v>357</v>
      </c>
      <c r="R124" s="54" t="s">
        <v>357</v>
      </c>
      <c r="S124" s="54" t="s">
        <v>357</v>
      </c>
      <c r="T124" s="54" t="s">
        <v>357</v>
      </c>
      <c r="U124" s="54" t="s">
        <v>357</v>
      </c>
      <c r="V124" s="54" t="s">
        <v>357</v>
      </c>
      <c r="W124" s="54" t="s">
        <v>357</v>
      </c>
      <c r="X124" s="54">
        <v>0</v>
      </c>
      <c r="Y124" s="54" t="s">
        <v>357</v>
      </c>
      <c r="Z124" s="54">
        <v>0</v>
      </c>
      <c r="AA124" s="54" t="s">
        <v>357</v>
      </c>
      <c r="AB124" s="54">
        <v>1</v>
      </c>
      <c r="AC124" s="54">
        <v>0</v>
      </c>
      <c r="AD124" s="54" t="s">
        <v>357</v>
      </c>
      <c r="AE124" s="54">
        <v>1</v>
      </c>
      <c r="AF124" s="54" t="s">
        <v>357</v>
      </c>
      <c r="AG124" s="54" t="s">
        <v>357</v>
      </c>
      <c r="AH124" s="54" t="s">
        <v>357</v>
      </c>
      <c r="AI124" s="54">
        <v>0.48693274738323628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">
        <v>357</v>
      </c>
      <c r="H125" s="54" t="s">
        <v>357</v>
      </c>
      <c r="I125" s="54" t="s">
        <v>357</v>
      </c>
      <c r="J125" s="54" t="s">
        <v>357</v>
      </c>
      <c r="K125" s="54" t="s">
        <v>357</v>
      </c>
      <c r="L125" s="54" t="s">
        <v>357</v>
      </c>
      <c r="M125" s="54" t="s">
        <v>357</v>
      </c>
      <c r="N125" s="54" t="s">
        <v>357</v>
      </c>
      <c r="O125" s="54" t="s">
        <v>357</v>
      </c>
      <c r="P125" s="54" t="s">
        <v>357</v>
      </c>
      <c r="Q125" s="54" t="s">
        <v>357</v>
      </c>
      <c r="R125" s="54" t="s">
        <v>357</v>
      </c>
      <c r="S125" s="54" t="s">
        <v>357</v>
      </c>
      <c r="T125" s="54" t="s">
        <v>357</v>
      </c>
      <c r="U125" s="54" t="s">
        <v>357</v>
      </c>
      <c r="V125" s="54" t="s">
        <v>357</v>
      </c>
      <c r="W125" s="54" t="s">
        <v>357</v>
      </c>
      <c r="X125" s="54" t="s">
        <v>357</v>
      </c>
      <c r="Y125" s="54" t="s">
        <v>357</v>
      </c>
      <c r="Z125" s="54" t="s">
        <v>357</v>
      </c>
      <c r="AA125" s="54" t="s">
        <v>357</v>
      </c>
      <c r="AB125" s="54" t="s">
        <v>357</v>
      </c>
      <c r="AC125" s="54" t="s">
        <v>357</v>
      </c>
      <c r="AD125" s="54" t="s">
        <v>357</v>
      </c>
      <c r="AE125" s="54" t="s">
        <v>357</v>
      </c>
      <c r="AF125" s="54" t="s">
        <v>357</v>
      </c>
      <c r="AG125" s="54" t="s">
        <v>357</v>
      </c>
      <c r="AH125" s="54" t="s">
        <v>357</v>
      </c>
      <c r="AI125" s="54" t="s">
        <v>357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">
        <v>357</v>
      </c>
      <c r="H126" s="54">
        <v>0.9811736439689307</v>
      </c>
      <c r="I126" s="54" t="s">
        <v>357</v>
      </c>
      <c r="J126" s="54" t="s">
        <v>357</v>
      </c>
      <c r="K126" s="54">
        <v>0</v>
      </c>
      <c r="L126" s="54" t="s">
        <v>357</v>
      </c>
      <c r="M126" s="54">
        <v>1</v>
      </c>
      <c r="N126" s="54" t="s">
        <v>357</v>
      </c>
      <c r="O126" s="54" t="s">
        <v>357</v>
      </c>
      <c r="P126" s="54" t="s">
        <v>357</v>
      </c>
      <c r="Q126" s="54" t="s">
        <v>357</v>
      </c>
      <c r="R126" s="54" t="s">
        <v>357</v>
      </c>
      <c r="S126" s="54" t="s">
        <v>357</v>
      </c>
      <c r="T126" s="54">
        <v>0</v>
      </c>
      <c r="U126" s="54" t="s">
        <v>357</v>
      </c>
      <c r="V126" s="54" t="s">
        <v>357</v>
      </c>
      <c r="W126" s="54" t="s">
        <v>357</v>
      </c>
      <c r="X126" s="54" t="s">
        <v>357</v>
      </c>
      <c r="Y126" s="54" t="s">
        <v>357</v>
      </c>
      <c r="Z126" s="54">
        <v>0</v>
      </c>
      <c r="AA126" s="54" t="s">
        <v>357</v>
      </c>
      <c r="AB126" s="54" t="s">
        <v>357</v>
      </c>
      <c r="AC126" s="54">
        <v>0</v>
      </c>
      <c r="AD126" s="54" t="s">
        <v>357</v>
      </c>
      <c r="AE126" s="54">
        <v>1</v>
      </c>
      <c r="AF126" s="54" t="s">
        <v>357</v>
      </c>
      <c r="AG126" s="54" t="s">
        <v>357</v>
      </c>
      <c r="AH126" s="54" t="s">
        <v>357</v>
      </c>
      <c r="AI126" s="54">
        <v>0.81366468480571286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">
        <v>357</v>
      </c>
      <c r="H127" s="54" t="s">
        <v>357</v>
      </c>
      <c r="I127" s="54" t="s">
        <v>357</v>
      </c>
      <c r="J127" s="54">
        <v>0.90000564302240282</v>
      </c>
      <c r="K127" s="54">
        <v>0</v>
      </c>
      <c r="L127" s="54">
        <v>0</v>
      </c>
      <c r="M127" s="54" t="s">
        <v>357</v>
      </c>
      <c r="N127" s="54" t="s">
        <v>357</v>
      </c>
      <c r="O127" s="54" t="s">
        <v>357</v>
      </c>
      <c r="P127" s="54">
        <v>1</v>
      </c>
      <c r="Q127" s="54" t="s">
        <v>357</v>
      </c>
      <c r="R127" s="54" t="s">
        <v>357</v>
      </c>
      <c r="S127" s="54" t="s">
        <v>357</v>
      </c>
      <c r="T127" s="54">
        <v>0</v>
      </c>
      <c r="U127" s="54">
        <v>0</v>
      </c>
      <c r="V127" s="54" t="s">
        <v>357</v>
      </c>
      <c r="W127" s="54" t="s">
        <v>357</v>
      </c>
      <c r="X127" s="54">
        <v>0</v>
      </c>
      <c r="Y127" s="54" t="s">
        <v>357</v>
      </c>
      <c r="Z127" s="54" t="s">
        <v>357</v>
      </c>
      <c r="AA127" s="54" t="s">
        <v>357</v>
      </c>
      <c r="AB127" s="54" t="s">
        <v>357</v>
      </c>
      <c r="AC127" s="54">
        <v>0</v>
      </c>
      <c r="AD127" s="54" t="s">
        <v>357</v>
      </c>
      <c r="AE127" s="54" t="s">
        <v>357</v>
      </c>
      <c r="AF127" s="54" t="s">
        <v>357</v>
      </c>
      <c r="AG127" s="54" t="s">
        <v>357</v>
      </c>
      <c r="AH127" s="54">
        <v>0</v>
      </c>
      <c r="AI127" s="54">
        <v>7.2507090845114683E-2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">
        <v>357</v>
      </c>
      <c r="H128" s="54">
        <v>0.91427641121274017</v>
      </c>
      <c r="I128" s="54">
        <v>1</v>
      </c>
      <c r="J128" s="54">
        <v>1</v>
      </c>
      <c r="K128" s="54">
        <v>0</v>
      </c>
      <c r="L128" s="54">
        <v>0</v>
      </c>
      <c r="M128" s="54">
        <v>1</v>
      </c>
      <c r="N128" s="54" t="s">
        <v>357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0.95000002242083093</v>
      </c>
      <c r="U128" s="54">
        <v>1</v>
      </c>
      <c r="V128" s="54">
        <v>1</v>
      </c>
      <c r="W128" s="54" t="s">
        <v>357</v>
      </c>
      <c r="X128" s="54" t="s">
        <v>357</v>
      </c>
      <c r="Y128" s="54">
        <v>1</v>
      </c>
      <c r="Z128" s="54">
        <v>0</v>
      </c>
      <c r="AA128" s="54" t="s">
        <v>357</v>
      </c>
      <c r="AB128" s="54" t="s">
        <v>357</v>
      </c>
      <c r="AC128" s="54">
        <v>0</v>
      </c>
      <c r="AD128" s="54">
        <v>1</v>
      </c>
      <c r="AE128" s="54" t="s">
        <v>357</v>
      </c>
      <c r="AF128" s="54">
        <v>1</v>
      </c>
      <c r="AG128" s="54">
        <v>1</v>
      </c>
      <c r="AH128" s="54">
        <v>1</v>
      </c>
      <c r="AI128" s="54">
        <v>0.80452203258198929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">
        <v>357</v>
      </c>
      <c r="H129" s="54" t="s">
        <v>357</v>
      </c>
      <c r="I129" s="54">
        <v>1</v>
      </c>
      <c r="J129" s="54">
        <v>1</v>
      </c>
      <c r="K129" s="54" t="s">
        <v>357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 t="s">
        <v>357</v>
      </c>
      <c r="S129" s="54">
        <v>1</v>
      </c>
      <c r="T129" s="54" t="s">
        <v>357</v>
      </c>
      <c r="U129" s="54">
        <v>1</v>
      </c>
      <c r="V129" s="54">
        <v>1</v>
      </c>
      <c r="W129" s="54" t="s">
        <v>357</v>
      </c>
      <c r="X129" s="54" t="s">
        <v>357</v>
      </c>
      <c r="Y129" s="54">
        <v>1</v>
      </c>
      <c r="Z129" s="54">
        <v>1</v>
      </c>
      <c r="AA129" s="54">
        <v>1</v>
      </c>
      <c r="AB129" s="54" t="s">
        <v>357</v>
      </c>
      <c r="AC129" s="54">
        <v>0</v>
      </c>
      <c r="AD129" s="54">
        <v>1</v>
      </c>
      <c r="AE129" s="54" t="s">
        <v>357</v>
      </c>
      <c r="AF129" s="54">
        <v>1</v>
      </c>
      <c r="AG129" s="54">
        <v>1</v>
      </c>
      <c r="AH129" s="54" t="s">
        <v>357</v>
      </c>
      <c r="AI129" s="54">
        <v>0.9798525570741129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">
        <v>357</v>
      </c>
      <c r="H130" s="54" t="s">
        <v>357</v>
      </c>
      <c r="I130" s="54">
        <v>1</v>
      </c>
      <c r="J130" s="54">
        <v>1</v>
      </c>
      <c r="K130" s="54">
        <v>0</v>
      </c>
      <c r="L130" s="54" t="s">
        <v>357</v>
      </c>
      <c r="M130" s="54" t="s">
        <v>357</v>
      </c>
      <c r="N130" s="54">
        <v>0</v>
      </c>
      <c r="O130" s="54" t="s">
        <v>357</v>
      </c>
      <c r="P130" s="54">
        <v>1</v>
      </c>
      <c r="Q130" s="54" t="s">
        <v>357</v>
      </c>
      <c r="R130" s="54" t="s">
        <v>357</v>
      </c>
      <c r="S130" s="54">
        <v>1</v>
      </c>
      <c r="T130" s="54">
        <v>0.95000000519442707</v>
      </c>
      <c r="U130" s="54">
        <v>1.0000000000000002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 t="s">
        <v>357</v>
      </c>
      <c r="AB130" s="54" t="s">
        <v>357</v>
      </c>
      <c r="AC130" s="54">
        <v>0.50371938116407511</v>
      </c>
      <c r="AD130" s="54" t="s">
        <v>357</v>
      </c>
      <c r="AE130" s="54" t="s">
        <v>357</v>
      </c>
      <c r="AF130" s="54" t="s">
        <v>357</v>
      </c>
      <c r="AG130" s="54" t="s">
        <v>357</v>
      </c>
      <c r="AH130" s="54" t="s">
        <v>357</v>
      </c>
      <c r="AI130" s="54">
        <v>0.87796960805592039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>
        <v>0</v>
      </c>
      <c r="H131" s="54" t="s">
        <v>357</v>
      </c>
      <c r="I131" s="54">
        <v>1</v>
      </c>
      <c r="J131" s="54">
        <v>0.94999933536269254</v>
      </c>
      <c r="K131" s="54">
        <v>1</v>
      </c>
      <c r="L131" s="54" t="s">
        <v>357</v>
      </c>
      <c r="M131" s="54" t="s">
        <v>357</v>
      </c>
      <c r="N131" s="54" t="s">
        <v>357</v>
      </c>
      <c r="O131" s="54" t="s">
        <v>357</v>
      </c>
      <c r="P131" s="54" t="s">
        <v>357</v>
      </c>
      <c r="Q131" s="54">
        <v>1</v>
      </c>
      <c r="R131" s="54" t="s">
        <v>357</v>
      </c>
      <c r="S131" s="54">
        <v>1</v>
      </c>
      <c r="T131" s="54">
        <v>0.94999995880211574</v>
      </c>
      <c r="U131" s="54">
        <v>1</v>
      </c>
      <c r="V131" s="54" t="s">
        <v>357</v>
      </c>
      <c r="W131" s="54">
        <v>0.69999999999999984</v>
      </c>
      <c r="X131" s="54">
        <v>1</v>
      </c>
      <c r="Y131" s="54" t="s">
        <v>357</v>
      </c>
      <c r="Z131" s="54">
        <v>1</v>
      </c>
      <c r="AA131" s="54" t="s">
        <v>357</v>
      </c>
      <c r="AB131" s="54">
        <v>1</v>
      </c>
      <c r="AC131" s="54">
        <v>0</v>
      </c>
      <c r="AD131" s="54" t="s">
        <v>357</v>
      </c>
      <c r="AE131" s="54" t="s">
        <v>357</v>
      </c>
      <c r="AF131" s="54" t="s">
        <v>357</v>
      </c>
      <c r="AG131" s="54" t="s">
        <v>357</v>
      </c>
      <c r="AH131" s="54">
        <v>1</v>
      </c>
      <c r="AI131" s="54">
        <v>0.71247803748823813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">
        <v>357</v>
      </c>
      <c r="H132" s="54" t="s">
        <v>357</v>
      </c>
      <c r="I132" s="54" t="s">
        <v>357</v>
      </c>
      <c r="J132" s="54" t="s">
        <v>357</v>
      </c>
      <c r="K132" s="54" t="s">
        <v>357</v>
      </c>
      <c r="L132" s="54" t="s">
        <v>357</v>
      </c>
      <c r="M132" s="54" t="s">
        <v>357</v>
      </c>
      <c r="N132" s="54" t="s">
        <v>357</v>
      </c>
      <c r="O132" s="54" t="s">
        <v>357</v>
      </c>
      <c r="P132" s="54">
        <v>1</v>
      </c>
      <c r="Q132" s="54" t="s">
        <v>357</v>
      </c>
      <c r="R132" s="54" t="s">
        <v>357</v>
      </c>
      <c r="S132" s="54" t="s">
        <v>357</v>
      </c>
      <c r="T132" s="54" t="s">
        <v>357</v>
      </c>
      <c r="U132" s="54">
        <v>1</v>
      </c>
      <c r="V132" s="54" t="s">
        <v>357</v>
      </c>
      <c r="W132" s="54" t="s">
        <v>357</v>
      </c>
      <c r="X132" s="54" t="s">
        <v>357</v>
      </c>
      <c r="Y132" s="54" t="s">
        <v>357</v>
      </c>
      <c r="Z132" s="54" t="s">
        <v>357</v>
      </c>
      <c r="AA132" s="54" t="s">
        <v>357</v>
      </c>
      <c r="AB132" s="54" t="s">
        <v>357</v>
      </c>
      <c r="AC132" s="54" t="s">
        <v>357</v>
      </c>
      <c r="AD132" s="54" t="s">
        <v>357</v>
      </c>
      <c r="AE132" s="54" t="s">
        <v>357</v>
      </c>
      <c r="AF132" s="54" t="s">
        <v>357</v>
      </c>
      <c r="AG132" s="54" t="s">
        <v>357</v>
      </c>
      <c r="AH132" s="54" t="s">
        <v>357</v>
      </c>
      <c r="AI132" s="54"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">
        <v>357</v>
      </c>
      <c r="H133" s="54" t="s">
        <v>357</v>
      </c>
      <c r="I133" s="54">
        <v>1</v>
      </c>
      <c r="J133" s="54">
        <v>1</v>
      </c>
      <c r="K133" s="54" t="s">
        <v>357</v>
      </c>
      <c r="L133" s="54" t="s">
        <v>357</v>
      </c>
      <c r="M133" s="54">
        <v>1</v>
      </c>
      <c r="N133" s="54">
        <v>0.79643543681267759</v>
      </c>
      <c r="O133" s="54">
        <v>1</v>
      </c>
      <c r="P133" s="54">
        <v>1</v>
      </c>
      <c r="Q133" s="54" t="s">
        <v>357</v>
      </c>
      <c r="R133" s="54" t="s">
        <v>357</v>
      </c>
      <c r="S133" s="54">
        <v>1</v>
      </c>
      <c r="T133" s="54">
        <v>0.94999883591888679</v>
      </c>
      <c r="U133" s="54">
        <v>0</v>
      </c>
      <c r="V133" s="54">
        <v>1</v>
      </c>
      <c r="W133" s="54" t="s">
        <v>357</v>
      </c>
      <c r="X133" s="54">
        <v>1</v>
      </c>
      <c r="Y133" s="54" t="s">
        <v>357</v>
      </c>
      <c r="Z133" s="54">
        <v>4.6007889359977801E-2</v>
      </c>
      <c r="AA133" s="54" t="s">
        <v>357</v>
      </c>
      <c r="AB133" s="54" t="s">
        <v>357</v>
      </c>
      <c r="AC133" s="54" t="s">
        <v>357</v>
      </c>
      <c r="AD133" s="54" t="s">
        <v>357</v>
      </c>
      <c r="AE133" s="54" t="s">
        <v>357</v>
      </c>
      <c r="AF133" s="54">
        <v>0</v>
      </c>
      <c r="AG133" s="54">
        <v>1</v>
      </c>
      <c r="AH133" s="54">
        <v>1</v>
      </c>
      <c r="AI133" s="54">
        <v>0.84975050363628613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v>1</v>
      </c>
      <c r="H134" s="54">
        <v>0.9839236769976808</v>
      </c>
      <c r="I134" s="54" t="s">
        <v>357</v>
      </c>
      <c r="J134" s="54" t="s">
        <v>357</v>
      </c>
      <c r="K134" s="54" t="s">
        <v>357</v>
      </c>
      <c r="L134" s="54" t="s">
        <v>357</v>
      </c>
      <c r="M134" s="54">
        <v>0</v>
      </c>
      <c r="N134" s="54" t="s">
        <v>357</v>
      </c>
      <c r="O134" s="54" t="s">
        <v>357</v>
      </c>
      <c r="P134" s="54">
        <v>1</v>
      </c>
      <c r="Q134" s="54" t="s">
        <v>357</v>
      </c>
      <c r="R134" s="54" t="s">
        <v>357</v>
      </c>
      <c r="S134" s="54">
        <v>1</v>
      </c>
      <c r="T134" s="54">
        <v>0.94999922500779299</v>
      </c>
      <c r="U134" s="54">
        <v>0</v>
      </c>
      <c r="V134" s="54" t="s">
        <v>357</v>
      </c>
      <c r="W134" s="54" t="s">
        <v>357</v>
      </c>
      <c r="X134" s="54">
        <v>1</v>
      </c>
      <c r="Y134" s="54">
        <v>1</v>
      </c>
      <c r="Z134" s="54" t="s">
        <v>357</v>
      </c>
      <c r="AA134" s="54" t="s">
        <v>357</v>
      </c>
      <c r="AB134" s="54" t="s">
        <v>357</v>
      </c>
      <c r="AC134" s="54" t="s">
        <v>357</v>
      </c>
      <c r="AD134" s="54">
        <v>0</v>
      </c>
      <c r="AE134" s="54">
        <v>1</v>
      </c>
      <c r="AF134" s="54">
        <v>0</v>
      </c>
      <c r="AG134" s="54" t="s">
        <v>357</v>
      </c>
      <c r="AH134" s="54">
        <v>1</v>
      </c>
      <c r="AI134" s="54">
        <v>0.78698539124185307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v>0.99089116414370149</v>
      </c>
      <c r="H135" s="54" t="s">
        <v>357</v>
      </c>
      <c r="I135" s="54">
        <v>0.5</v>
      </c>
      <c r="J135" s="54">
        <v>0</v>
      </c>
      <c r="K135" s="54">
        <v>1</v>
      </c>
      <c r="L135" s="54" t="s">
        <v>357</v>
      </c>
      <c r="M135" s="54">
        <v>1</v>
      </c>
      <c r="N135" s="54" t="s">
        <v>357</v>
      </c>
      <c r="O135" s="54">
        <v>0</v>
      </c>
      <c r="P135" s="54" t="s">
        <v>357</v>
      </c>
      <c r="Q135" s="54">
        <v>0</v>
      </c>
      <c r="R135" s="54" t="s">
        <v>357</v>
      </c>
      <c r="S135" s="54">
        <v>0</v>
      </c>
      <c r="T135" s="54">
        <v>0</v>
      </c>
      <c r="U135" s="54">
        <v>0</v>
      </c>
      <c r="V135" s="54">
        <v>1</v>
      </c>
      <c r="W135" s="54">
        <v>1</v>
      </c>
      <c r="X135" s="54">
        <v>1</v>
      </c>
      <c r="Y135" s="54">
        <v>0</v>
      </c>
      <c r="Z135" s="54">
        <v>0</v>
      </c>
      <c r="AA135" s="54">
        <v>0</v>
      </c>
      <c r="AB135" s="54" t="s">
        <v>357</v>
      </c>
      <c r="AC135" s="54">
        <v>0</v>
      </c>
      <c r="AD135" s="54">
        <v>0</v>
      </c>
      <c r="AE135" s="54">
        <v>0</v>
      </c>
      <c r="AF135" s="54" t="s">
        <v>357</v>
      </c>
      <c r="AG135" s="54">
        <v>1</v>
      </c>
      <c r="AH135" s="54">
        <v>0</v>
      </c>
      <c r="AI135" s="54">
        <v>0.51760269338042353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v>1</v>
      </c>
      <c r="H136" s="54">
        <v>0</v>
      </c>
      <c r="I136" s="54">
        <v>1</v>
      </c>
      <c r="J136" s="54">
        <v>1</v>
      </c>
      <c r="K136" s="54">
        <v>1</v>
      </c>
      <c r="L136" s="54">
        <v>0.96560496938528106</v>
      </c>
      <c r="M136" s="54">
        <v>1</v>
      </c>
      <c r="N136" s="54" t="s">
        <v>357</v>
      </c>
      <c r="O136" s="54">
        <v>1</v>
      </c>
      <c r="P136" s="54" t="s">
        <v>357</v>
      </c>
      <c r="Q136" s="54" t="s">
        <v>357</v>
      </c>
      <c r="R136" s="54">
        <v>1</v>
      </c>
      <c r="S136" s="54">
        <v>1</v>
      </c>
      <c r="T136" s="54">
        <v>0.95000000072606328</v>
      </c>
      <c r="U136" s="54">
        <v>1</v>
      </c>
      <c r="V136" s="54" t="s">
        <v>357</v>
      </c>
      <c r="W136" s="54">
        <v>1</v>
      </c>
      <c r="X136" s="54" t="s">
        <v>357</v>
      </c>
      <c r="Y136" s="54">
        <v>1</v>
      </c>
      <c r="Z136" s="54">
        <v>1</v>
      </c>
      <c r="AA136" s="54">
        <v>1</v>
      </c>
      <c r="AB136" s="54" t="s">
        <v>357</v>
      </c>
      <c r="AC136" s="54">
        <v>1</v>
      </c>
      <c r="AD136" s="54">
        <v>1</v>
      </c>
      <c r="AE136" s="54">
        <v>0.94734258660947035</v>
      </c>
      <c r="AF136" s="54" t="s">
        <v>357</v>
      </c>
      <c r="AG136" s="54" t="s">
        <v>357</v>
      </c>
      <c r="AH136" s="54">
        <v>1</v>
      </c>
      <c r="AI136" s="54">
        <v>0.99101098514792241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v>1</v>
      </c>
      <c r="H137" s="54" t="s">
        <v>357</v>
      </c>
      <c r="I137" s="54" t="s">
        <v>357</v>
      </c>
      <c r="J137" s="54">
        <v>1</v>
      </c>
      <c r="K137" s="54">
        <v>1</v>
      </c>
      <c r="L137" s="54">
        <v>1</v>
      </c>
      <c r="M137" s="54">
        <v>1</v>
      </c>
      <c r="N137" s="54" t="s">
        <v>357</v>
      </c>
      <c r="O137" s="54">
        <v>1</v>
      </c>
      <c r="P137" s="54" t="s">
        <v>357</v>
      </c>
      <c r="Q137" s="54" t="s">
        <v>357</v>
      </c>
      <c r="R137" s="54" t="s">
        <v>357</v>
      </c>
      <c r="S137" s="54">
        <v>1</v>
      </c>
      <c r="T137" s="54">
        <v>1</v>
      </c>
      <c r="U137" s="54">
        <v>1</v>
      </c>
      <c r="V137" s="54">
        <v>1</v>
      </c>
      <c r="W137" s="54" t="s">
        <v>357</v>
      </c>
      <c r="X137" s="54">
        <v>1</v>
      </c>
      <c r="Y137" s="54">
        <v>1</v>
      </c>
      <c r="Z137" s="54">
        <v>1</v>
      </c>
      <c r="AA137" s="54">
        <v>1</v>
      </c>
      <c r="AB137" s="54" t="s">
        <v>357</v>
      </c>
      <c r="AC137" s="54">
        <v>1</v>
      </c>
      <c r="AD137" s="54" t="s">
        <v>357</v>
      </c>
      <c r="AE137" s="54">
        <v>1</v>
      </c>
      <c r="AF137" s="54">
        <v>1</v>
      </c>
      <c r="AG137" s="54" t="s">
        <v>357</v>
      </c>
      <c r="AH137" s="54" t="s">
        <v>357</v>
      </c>
      <c r="AI137" s="54"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">
        <v>357</v>
      </c>
      <c r="H138" s="54" t="s">
        <v>357</v>
      </c>
      <c r="I138" s="54" t="s">
        <v>357</v>
      </c>
      <c r="J138" s="54" t="s">
        <v>357</v>
      </c>
      <c r="K138" s="54" t="s">
        <v>357</v>
      </c>
      <c r="L138" s="54" t="s">
        <v>357</v>
      </c>
      <c r="M138" s="54" t="s">
        <v>357</v>
      </c>
      <c r="N138" s="54" t="s">
        <v>357</v>
      </c>
      <c r="O138" s="54" t="s">
        <v>357</v>
      </c>
      <c r="P138" s="54" t="s">
        <v>357</v>
      </c>
      <c r="Q138" s="54" t="s">
        <v>357</v>
      </c>
      <c r="R138" s="54" t="s">
        <v>357</v>
      </c>
      <c r="S138" s="54" t="s">
        <v>357</v>
      </c>
      <c r="T138" s="54" t="s">
        <v>357</v>
      </c>
      <c r="U138" s="54" t="s">
        <v>357</v>
      </c>
      <c r="V138" s="54" t="s">
        <v>357</v>
      </c>
      <c r="W138" s="54" t="s">
        <v>357</v>
      </c>
      <c r="X138" s="54" t="s">
        <v>357</v>
      </c>
      <c r="Y138" s="54" t="s">
        <v>357</v>
      </c>
      <c r="Z138" s="54" t="s">
        <v>357</v>
      </c>
      <c r="AA138" s="54" t="s">
        <v>357</v>
      </c>
      <c r="AB138" s="54" t="s">
        <v>357</v>
      </c>
      <c r="AC138" s="54" t="s">
        <v>357</v>
      </c>
      <c r="AD138" s="54" t="s">
        <v>357</v>
      </c>
      <c r="AE138" s="54" t="s">
        <v>357</v>
      </c>
      <c r="AF138" s="54" t="s">
        <v>357</v>
      </c>
      <c r="AG138" s="54" t="s">
        <v>357</v>
      </c>
      <c r="AH138" s="54" t="s">
        <v>357</v>
      </c>
      <c r="AI138" s="54" t="s">
        <v>357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">
        <v>357</v>
      </c>
      <c r="H139" s="54" t="s">
        <v>357</v>
      </c>
      <c r="I139" s="54" t="s">
        <v>357</v>
      </c>
      <c r="J139" s="54" t="s">
        <v>357</v>
      </c>
      <c r="K139" s="54" t="s">
        <v>357</v>
      </c>
      <c r="L139" s="54" t="s">
        <v>357</v>
      </c>
      <c r="M139" s="54" t="s">
        <v>357</v>
      </c>
      <c r="N139" s="54" t="s">
        <v>357</v>
      </c>
      <c r="O139" s="54" t="s">
        <v>357</v>
      </c>
      <c r="P139" s="54" t="s">
        <v>357</v>
      </c>
      <c r="Q139" s="54" t="s">
        <v>357</v>
      </c>
      <c r="R139" s="54" t="s">
        <v>357</v>
      </c>
      <c r="S139" s="54" t="s">
        <v>357</v>
      </c>
      <c r="T139" s="54" t="s">
        <v>357</v>
      </c>
      <c r="U139" s="54" t="s">
        <v>357</v>
      </c>
      <c r="V139" s="54" t="s">
        <v>357</v>
      </c>
      <c r="W139" s="54" t="s">
        <v>357</v>
      </c>
      <c r="X139" s="54" t="s">
        <v>357</v>
      </c>
      <c r="Y139" s="54" t="s">
        <v>357</v>
      </c>
      <c r="Z139" s="54" t="s">
        <v>357</v>
      </c>
      <c r="AA139" s="54" t="s">
        <v>357</v>
      </c>
      <c r="AB139" s="54" t="s">
        <v>357</v>
      </c>
      <c r="AC139" s="54" t="s">
        <v>357</v>
      </c>
      <c r="AD139" s="54" t="s">
        <v>357</v>
      </c>
      <c r="AE139" s="54" t="s">
        <v>357</v>
      </c>
      <c r="AF139" s="54" t="s">
        <v>357</v>
      </c>
      <c r="AG139" s="54" t="s">
        <v>357</v>
      </c>
      <c r="AH139" s="54" t="s">
        <v>357</v>
      </c>
      <c r="AI139" s="54" t="s">
        <v>357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">
        <v>357</v>
      </c>
      <c r="H140" s="54">
        <v>0.7721804462830153</v>
      </c>
      <c r="I140" s="54" t="s">
        <v>357</v>
      </c>
      <c r="J140" s="54" t="s">
        <v>357</v>
      </c>
      <c r="K140" s="54" t="s">
        <v>357</v>
      </c>
      <c r="L140" s="54" t="s">
        <v>357</v>
      </c>
      <c r="M140" s="54" t="s">
        <v>357</v>
      </c>
      <c r="N140" s="54" t="s">
        <v>357</v>
      </c>
      <c r="O140" s="54" t="s">
        <v>357</v>
      </c>
      <c r="P140" s="54">
        <v>0</v>
      </c>
      <c r="Q140" s="54" t="s">
        <v>357</v>
      </c>
      <c r="R140" s="54" t="s">
        <v>357</v>
      </c>
      <c r="S140" s="54" t="s">
        <v>357</v>
      </c>
      <c r="T140" s="54" t="s">
        <v>357</v>
      </c>
      <c r="U140" s="54">
        <v>0</v>
      </c>
      <c r="V140" s="54" t="s">
        <v>357</v>
      </c>
      <c r="W140" s="54" t="s">
        <v>357</v>
      </c>
      <c r="X140" s="54" t="s">
        <v>357</v>
      </c>
      <c r="Y140" s="54" t="s">
        <v>357</v>
      </c>
      <c r="Z140" s="54">
        <v>1</v>
      </c>
      <c r="AA140" s="54">
        <v>0</v>
      </c>
      <c r="AB140" s="54" t="s">
        <v>357</v>
      </c>
      <c r="AC140" s="54">
        <v>0</v>
      </c>
      <c r="AD140" s="54">
        <v>1</v>
      </c>
      <c r="AE140" s="54">
        <v>0</v>
      </c>
      <c r="AF140" s="54" t="s">
        <v>357</v>
      </c>
      <c r="AG140" s="54" t="s">
        <v>357</v>
      </c>
      <c r="AH140" s="54">
        <v>0.92844798889731839</v>
      </c>
      <c r="AI140" s="54">
        <v>0.75704042307245178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">
        <v>357</v>
      </c>
      <c r="H141" s="54" t="s">
        <v>357</v>
      </c>
      <c r="I141" s="54" t="s">
        <v>357</v>
      </c>
      <c r="J141" s="54" t="s">
        <v>357</v>
      </c>
      <c r="K141" s="54" t="s">
        <v>357</v>
      </c>
      <c r="L141" s="54" t="s">
        <v>357</v>
      </c>
      <c r="M141" s="54" t="s">
        <v>357</v>
      </c>
      <c r="N141" s="54" t="s">
        <v>357</v>
      </c>
      <c r="O141" s="54" t="s">
        <v>357</v>
      </c>
      <c r="P141" s="54">
        <v>0</v>
      </c>
      <c r="Q141" s="54" t="s">
        <v>357</v>
      </c>
      <c r="R141" s="54" t="s">
        <v>357</v>
      </c>
      <c r="S141" s="54" t="s">
        <v>357</v>
      </c>
      <c r="T141" s="54" t="s">
        <v>357</v>
      </c>
      <c r="U141" s="54" t="s">
        <v>357</v>
      </c>
      <c r="V141" s="54" t="s">
        <v>357</v>
      </c>
      <c r="W141" s="54" t="s">
        <v>357</v>
      </c>
      <c r="X141" s="54" t="s">
        <v>357</v>
      </c>
      <c r="Y141" s="54" t="s">
        <v>357</v>
      </c>
      <c r="Z141" s="54">
        <v>1</v>
      </c>
      <c r="AA141" s="54">
        <v>0</v>
      </c>
      <c r="AB141" s="54" t="s">
        <v>357</v>
      </c>
      <c r="AC141" s="54">
        <v>0</v>
      </c>
      <c r="AD141" s="54" t="s">
        <v>357</v>
      </c>
      <c r="AE141" s="54" t="s">
        <v>357</v>
      </c>
      <c r="AF141" s="54" t="s">
        <v>357</v>
      </c>
      <c r="AG141" s="54" t="s">
        <v>357</v>
      </c>
      <c r="AH141" s="54">
        <v>0</v>
      </c>
      <c r="AI141" s="54">
        <v>0.20713744551474422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">
        <v>357</v>
      </c>
      <c r="H142" s="54" t="s">
        <v>357</v>
      </c>
      <c r="I142" s="54" t="s">
        <v>357</v>
      </c>
      <c r="J142" s="54" t="s">
        <v>357</v>
      </c>
      <c r="K142" s="54" t="s">
        <v>357</v>
      </c>
      <c r="L142" s="54" t="s">
        <v>357</v>
      </c>
      <c r="M142" s="54" t="s">
        <v>357</v>
      </c>
      <c r="N142" s="54" t="s">
        <v>357</v>
      </c>
      <c r="O142" s="54" t="s">
        <v>357</v>
      </c>
      <c r="P142" s="54" t="s">
        <v>357</v>
      </c>
      <c r="Q142" s="54" t="s">
        <v>357</v>
      </c>
      <c r="R142" s="54" t="s">
        <v>357</v>
      </c>
      <c r="S142" s="54" t="s">
        <v>357</v>
      </c>
      <c r="T142" s="54" t="s">
        <v>357</v>
      </c>
      <c r="U142" s="54" t="s">
        <v>357</v>
      </c>
      <c r="V142" s="54" t="s">
        <v>357</v>
      </c>
      <c r="W142" s="54" t="s">
        <v>357</v>
      </c>
      <c r="X142" s="54" t="s">
        <v>357</v>
      </c>
      <c r="Y142" s="54" t="s">
        <v>357</v>
      </c>
      <c r="Z142" s="54" t="s">
        <v>357</v>
      </c>
      <c r="AA142" s="54" t="s">
        <v>357</v>
      </c>
      <c r="AB142" s="54" t="s">
        <v>357</v>
      </c>
      <c r="AC142" s="54" t="s">
        <v>357</v>
      </c>
      <c r="AD142" s="54" t="s">
        <v>357</v>
      </c>
      <c r="AE142" s="54">
        <v>0</v>
      </c>
      <c r="AF142" s="54" t="s">
        <v>357</v>
      </c>
      <c r="AG142" s="54" t="s">
        <v>357</v>
      </c>
      <c r="AH142" s="54" t="s">
        <v>357</v>
      </c>
      <c r="AI142" s="54">
        <v>0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">
        <v>357</v>
      </c>
      <c r="H143" s="54">
        <v>0.7721804462830153</v>
      </c>
      <c r="I143" s="54" t="s">
        <v>357</v>
      </c>
      <c r="J143" s="54" t="s">
        <v>357</v>
      </c>
      <c r="K143" s="54" t="s">
        <v>357</v>
      </c>
      <c r="L143" s="54" t="s">
        <v>357</v>
      </c>
      <c r="M143" s="54" t="s">
        <v>357</v>
      </c>
      <c r="N143" s="54" t="s">
        <v>357</v>
      </c>
      <c r="O143" s="54" t="s">
        <v>357</v>
      </c>
      <c r="P143" s="54" t="s">
        <v>357</v>
      </c>
      <c r="Q143" s="54" t="s">
        <v>357</v>
      </c>
      <c r="R143" s="54" t="s">
        <v>357</v>
      </c>
      <c r="S143" s="54" t="s">
        <v>357</v>
      </c>
      <c r="T143" s="54" t="s">
        <v>357</v>
      </c>
      <c r="U143" s="54">
        <v>0</v>
      </c>
      <c r="V143" s="54" t="s">
        <v>357</v>
      </c>
      <c r="W143" s="54" t="s">
        <v>357</v>
      </c>
      <c r="X143" s="54" t="s">
        <v>357</v>
      </c>
      <c r="Y143" s="54" t="s">
        <v>357</v>
      </c>
      <c r="Z143" s="54" t="s">
        <v>357</v>
      </c>
      <c r="AA143" s="54" t="s">
        <v>357</v>
      </c>
      <c r="AB143" s="54" t="s">
        <v>357</v>
      </c>
      <c r="AC143" s="54" t="s">
        <v>357</v>
      </c>
      <c r="AD143" s="54">
        <v>1</v>
      </c>
      <c r="AE143" s="54" t="s">
        <v>357</v>
      </c>
      <c r="AF143" s="54" t="s">
        <v>357</v>
      </c>
      <c r="AG143" s="54" t="s">
        <v>357</v>
      </c>
      <c r="AH143" s="54">
        <v>1</v>
      </c>
      <c r="AI143" s="54">
        <v>0.95135251145374056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v>1</v>
      </c>
      <c r="H144" s="54">
        <v>0.24542010319707352</v>
      </c>
      <c r="I144" s="54">
        <v>0.83056694097911909</v>
      </c>
      <c r="J144" s="54">
        <v>0.85138413383352218</v>
      </c>
      <c r="K144" s="54">
        <v>0.32570532786488449</v>
      </c>
      <c r="L144" s="54">
        <v>0.84657997474796898</v>
      </c>
      <c r="M144" s="54">
        <v>1</v>
      </c>
      <c r="N144" s="54">
        <v>0.43824577069251247</v>
      </c>
      <c r="O144" s="54">
        <v>1</v>
      </c>
      <c r="P144" s="54">
        <v>0</v>
      </c>
      <c r="Q144" s="54">
        <v>0</v>
      </c>
      <c r="R144" s="54">
        <v>1</v>
      </c>
      <c r="S144" s="54">
        <v>0.6354610092491787</v>
      </c>
      <c r="T144" s="54">
        <v>0.49973044901038804</v>
      </c>
      <c r="U144" s="54">
        <v>0</v>
      </c>
      <c r="V144" s="54">
        <v>0.97309846918905962</v>
      </c>
      <c r="W144" s="54">
        <v>1</v>
      </c>
      <c r="X144" s="54">
        <v>1</v>
      </c>
      <c r="Y144" s="54">
        <v>0.96898293326140394</v>
      </c>
      <c r="Z144" s="54">
        <v>0.7162496907839947</v>
      </c>
      <c r="AA144" s="54">
        <v>0.57895349809585361</v>
      </c>
      <c r="AB144" s="54">
        <v>0.68323566918970324</v>
      </c>
      <c r="AC144" s="54">
        <v>0.11491321190542512</v>
      </c>
      <c r="AD144" s="54">
        <v>0.62728435454956299</v>
      </c>
      <c r="AE144" s="54">
        <v>0.50787094640483932</v>
      </c>
      <c r="AF144" s="54">
        <v>0.39776062738535495</v>
      </c>
      <c r="AG144" s="54">
        <v>0.49899846831914507</v>
      </c>
      <c r="AH144" s="54">
        <v>0.44880656689096582</v>
      </c>
      <c r="AI144" s="54">
        <v>0.52041016787735728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">
        <v>357</v>
      </c>
      <c r="H145" s="54">
        <v>0.73108719308767134</v>
      </c>
      <c r="I145" s="54" t="s">
        <v>357</v>
      </c>
      <c r="J145" s="54">
        <v>1</v>
      </c>
      <c r="K145" s="54">
        <v>0</v>
      </c>
      <c r="L145" s="54" t="s">
        <v>357</v>
      </c>
      <c r="M145" s="54" t="s">
        <v>357</v>
      </c>
      <c r="N145" s="54">
        <v>1</v>
      </c>
      <c r="O145" s="54" t="s">
        <v>357</v>
      </c>
      <c r="P145" s="54" t="s">
        <v>357</v>
      </c>
      <c r="Q145" s="54" t="s">
        <v>357</v>
      </c>
      <c r="R145" s="54" t="s">
        <v>357</v>
      </c>
      <c r="S145" s="54" t="s">
        <v>357</v>
      </c>
      <c r="T145" s="54" t="s">
        <v>357</v>
      </c>
      <c r="U145" s="54" t="s">
        <v>357</v>
      </c>
      <c r="V145" s="54" t="s">
        <v>357</v>
      </c>
      <c r="W145" s="54" t="s">
        <v>357</v>
      </c>
      <c r="X145" s="54" t="s">
        <v>357</v>
      </c>
      <c r="Y145" s="54">
        <v>1</v>
      </c>
      <c r="Z145" s="54">
        <v>1</v>
      </c>
      <c r="AA145" s="54" t="s">
        <v>357</v>
      </c>
      <c r="AB145" s="54" t="s">
        <v>357</v>
      </c>
      <c r="AC145" s="54" t="s">
        <v>357</v>
      </c>
      <c r="AD145" s="54" t="s">
        <v>357</v>
      </c>
      <c r="AE145" s="54" t="s">
        <v>357</v>
      </c>
      <c r="AF145" s="54" t="s">
        <v>357</v>
      </c>
      <c r="AG145" s="54">
        <v>1</v>
      </c>
      <c r="AH145" s="54">
        <v>0</v>
      </c>
      <c r="AI145" s="54">
        <v>0.67420325087786581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v>1</v>
      </c>
      <c r="H146" s="54">
        <v>0.11215551494222108</v>
      </c>
      <c r="I146" s="54">
        <v>0.9977621896055342</v>
      </c>
      <c r="J146" s="54">
        <v>0.80000145418234958</v>
      </c>
      <c r="K146" s="54">
        <v>0</v>
      </c>
      <c r="L146" s="54">
        <v>0.79201696042166292</v>
      </c>
      <c r="M146" s="54">
        <v>1</v>
      </c>
      <c r="N146" s="54">
        <v>0</v>
      </c>
      <c r="O146" s="54">
        <v>1</v>
      </c>
      <c r="P146" s="54">
        <v>0</v>
      </c>
      <c r="Q146" s="54" t="s">
        <v>357</v>
      </c>
      <c r="R146" s="54">
        <v>1</v>
      </c>
      <c r="S146" s="54">
        <v>0.24071859640141896</v>
      </c>
      <c r="T146" s="54">
        <v>0.19005133295894677</v>
      </c>
      <c r="U146" s="54">
        <v>0</v>
      </c>
      <c r="V146" s="54">
        <v>0.95926982005545591</v>
      </c>
      <c r="W146" s="54">
        <v>1</v>
      </c>
      <c r="X146" s="54">
        <v>1</v>
      </c>
      <c r="Y146" s="54">
        <v>0.95000000000000007</v>
      </c>
      <c r="Z146" s="54">
        <v>0.49044258522495621</v>
      </c>
      <c r="AA146" s="54">
        <v>0.23914778594074027</v>
      </c>
      <c r="AB146" s="54">
        <v>0.49999999036731008</v>
      </c>
      <c r="AC146" s="54">
        <v>0.11491321190542512</v>
      </c>
      <c r="AD146" s="54">
        <v>0.12692662104095156</v>
      </c>
      <c r="AE146" s="54">
        <v>0.36470720939129725</v>
      </c>
      <c r="AF146" s="54">
        <v>0</v>
      </c>
      <c r="AG146" s="54">
        <v>0</v>
      </c>
      <c r="AH146" s="54">
        <v>0.52050919758884973</v>
      </c>
      <c r="AI146" s="54">
        <v>0.41011290703433728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v>1</v>
      </c>
      <c r="H147" s="54">
        <v>0.53537967195556124</v>
      </c>
      <c r="I147" s="54">
        <v>0.50507351371840148</v>
      </c>
      <c r="J147" s="54" t="s">
        <v>357</v>
      </c>
      <c r="K147" s="54">
        <v>1</v>
      </c>
      <c r="L147" s="54">
        <v>1</v>
      </c>
      <c r="M147" s="54">
        <v>1</v>
      </c>
      <c r="N147" s="54" t="s">
        <v>357</v>
      </c>
      <c r="O147" s="54" t="s">
        <v>357</v>
      </c>
      <c r="P147" s="54">
        <v>0</v>
      </c>
      <c r="Q147" s="54">
        <v>0</v>
      </c>
      <c r="R147" s="54">
        <v>1</v>
      </c>
      <c r="S147" s="54">
        <v>1</v>
      </c>
      <c r="T147" s="54">
        <v>1</v>
      </c>
      <c r="U147" s="54" t="s">
        <v>357</v>
      </c>
      <c r="V147" s="54">
        <v>1</v>
      </c>
      <c r="W147" s="54">
        <v>1</v>
      </c>
      <c r="X147" s="54">
        <v>1</v>
      </c>
      <c r="Y147" s="54">
        <v>1</v>
      </c>
      <c r="Z147" s="54">
        <v>1</v>
      </c>
      <c r="AA147" s="54">
        <v>1</v>
      </c>
      <c r="AB147" s="54">
        <v>1</v>
      </c>
      <c r="AC147" s="54" t="s">
        <v>357</v>
      </c>
      <c r="AD147" s="54">
        <v>1</v>
      </c>
      <c r="AE147" s="54">
        <v>1</v>
      </c>
      <c r="AF147" s="54">
        <v>1</v>
      </c>
      <c r="AG147" s="54">
        <v>1</v>
      </c>
      <c r="AH147" s="54">
        <v>0</v>
      </c>
      <c r="AI147" s="54">
        <v>0.84328684533866338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">
        <v>357</v>
      </c>
      <c r="H148" s="54" t="s">
        <v>357</v>
      </c>
      <c r="I148" s="54" t="s">
        <v>357</v>
      </c>
      <c r="J148" s="54" t="s">
        <v>357</v>
      </c>
      <c r="K148" s="54" t="s">
        <v>357</v>
      </c>
      <c r="L148" s="54" t="s">
        <v>357</v>
      </c>
      <c r="M148" s="54" t="s">
        <v>357</v>
      </c>
      <c r="N148" s="54" t="s">
        <v>357</v>
      </c>
      <c r="O148" s="54" t="s">
        <v>357</v>
      </c>
      <c r="P148" s="54" t="s">
        <v>357</v>
      </c>
      <c r="Q148" s="54" t="s">
        <v>357</v>
      </c>
      <c r="R148" s="54" t="s">
        <v>357</v>
      </c>
      <c r="S148" s="54" t="s">
        <v>357</v>
      </c>
      <c r="T148" s="54" t="s">
        <v>357</v>
      </c>
      <c r="U148" s="54" t="s">
        <v>357</v>
      </c>
      <c r="V148" s="54" t="s">
        <v>357</v>
      </c>
      <c r="W148" s="54" t="s">
        <v>357</v>
      </c>
      <c r="X148" s="54" t="s">
        <v>357</v>
      </c>
      <c r="Y148" s="54" t="s">
        <v>357</v>
      </c>
      <c r="Z148" s="54" t="s">
        <v>357</v>
      </c>
      <c r="AA148" s="54" t="s">
        <v>357</v>
      </c>
      <c r="AB148" s="54" t="s">
        <v>357</v>
      </c>
      <c r="AC148" s="54" t="s">
        <v>357</v>
      </c>
      <c r="AD148" s="54" t="s">
        <v>357</v>
      </c>
      <c r="AE148" s="54" t="s">
        <v>357</v>
      </c>
      <c r="AF148" s="54" t="s">
        <v>357</v>
      </c>
      <c r="AG148" s="54" t="s">
        <v>357</v>
      </c>
      <c r="AH148" s="54" t="s">
        <v>357</v>
      </c>
      <c r="AI148" s="54" t="s">
        <v>357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">
        <v>357</v>
      </c>
      <c r="H149" s="54" t="s">
        <v>357</v>
      </c>
      <c r="I149" s="54" t="s">
        <v>357</v>
      </c>
      <c r="J149" s="54" t="s">
        <v>357</v>
      </c>
      <c r="K149" s="54" t="s">
        <v>357</v>
      </c>
      <c r="L149" s="54" t="s">
        <v>357</v>
      </c>
      <c r="M149" s="54" t="s">
        <v>357</v>
      </c>
      <c r="N149" s="54" t="s">
        <v>357</v>
      </c>
      <c r="O149" s="54" t="s">
        <v>357</v>
      </c>
      <c r="P149" s="54" t="s">
        <v>357</v>
      </c>
      <c r="Q149" s="54" t="s">
        <v>357</v>
      </c>
      <c r="R149" s="54" t="s">
        <v>357</v>
      </c>
      <c r="S149" s="54" t="s">
        <v>357</v>
      </c>
      <c r="T149" s="54" t="s">
        <v>357</v>
      </c>
      <c r="U149" s="54" t="s">
        <v>357</v>
      </c>
      <c r="V149" s="54" t="s">
        <v>357</v>
      </c>
      <c r="W149" s="54" t="s">
        <v>357</v>
      </c>
      <c r="X149" s="54" t="s">
        <v>357</v>
      </c>
      <c r="Y149" s="54" t="s">
        <v>357</v>
      </c>
      <c r="Z149" s="54" t="s">
        <v>357</v>
      </c>
      <c r="AA149" s="54" t="s">
        <v>357</v>
      </c>
      <c r="AB149" s="54" t="s">
        <v>357</v>
      </c>
      <c r="AC149" s="54" t="s">
        <v>357</v>
      </c>
      <c r="AD149" s="54" t="s">
        <v>357</v>
      </c>
      <c r="AE149" s="54" t="s">
        <v>357</v>
      </c>
      <c r="AF149" s="54" t="s">
        <v>357</v>
      </c>
      <c r="AG149" s="54" t="s">
        <v>357</v>
      </c>
      <c r="AH149" s="54" t="s">
        <v>357</v>
      </c>
      <c r="AI149" s="54" t="s">
        <v>357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v>0.40615028526066288</v>
      </c>
      <c r="H150" s="54">
        <v>0.57214188290601209</v>
      </c>
      <c r="I150" s="54">
        <v>0.68444564763363269</v>
      </c>
      <c r="J150" s="54">
        <v>0.61343907904906536</v>
      </c>
      <c r="K150" s="54">
        <v>0.46780545333149159</v>
      </c>
      <c r="L150" s="54">
        <v>0.47102682559431508</v>
      </c>
      <c r="M150" s="54">
        <v>0.7435881089314218</v>
      </c>
      <c r="N150" s="54">
        <v>0.5915897751256175</v>
      </c>
      <c r="O150" s="54">
        <v>0.58762284212121174</v>
      </c>
      <c r="P150" s="54">
        <v>0.52811364250683657</v>
      </c>
      <c r="Q150" s="54">
        <v>0.45517411939233593</v>
      </c>
      <c r="R150" s="54">
        <v>0.53168261824057439</v>
      </c>
      <c r="S150" s="54">
        <v>0.58547223177689478</v>
      </c>
      <c r="T150" s="54">
        <v>0.60385131611591414</v>
      </c>
      <c r="U150" s="54">
        <v>0.58641385913270172</v>
      </c>
      <c r="V150" s="54">
        <v>0.71483421987044604</v>
      </c>
      <c r="W150" s="54">
        <v>0.60654830379104052</v>
      </c>
      <c r="X150" s="54">
        <v>0.52031400121145011</v>
      </c>
      <c r="Y150" s="54">
        <v>0.67006313400913509</v>
      </c>
      <c r="Z150" s="54">
        <v>0.60805769539053933</v>
      </c>
      <c r="AA150" s="54">
        <v>0.58657883760033491</v>
      </c>
      <c r="AB150" s="54">
        <v>0.56741594470296031</v>
      </c>
      <c r="AC150" s="54">
        <v>0.19682114975168125</v>
      </c>
      <c r="AD150" s="54">
        <v>0.67921381632236122</v>
      </c>
      <c r="AE150" s="54">
        <v>0.4916957520769632</v>
      </c>
      <c r="AF150" s="54">
        <v>0.44054802349696992</v>
      </c>
      <c r="AG150" s="54">
        <v>0.75497495739256681</v>
      </c>
      <c r="AH150" s="54">
        <v>0.54353215279521516</v>
      </c>
      <c r="AI150" s="54">
        <v>0.55748878459704576</v>
      </c>
    </row>
  </sheetData>
  <sheetProtection algorithmName="SHA-512" hashValue="sxu/6WPFWaKG3xgwxYULCIk6usnHBdqYiqXKd4xM/Qa3Jsp6omrRSjOvku3hPHbbdJjTC/5ry0UoyEdlZhSv0w==" saltValue="VbJcJ3Kp8ut2WxHjfEdoFA==" spinCount="100000" sheet="1" objects="1" scenarios="1"/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623131</v>
      </c>
      <c r="H8" s="122"/>
      <c r="I8" s="128">
        <v>345353</v>
      </c>
      <c r="J8" s="128">
        <v>277778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3586</v>
      </c>
      <c r="H10" s="124" t="s">
        <v>15</v>
      </c>
      <c r="I10" s="116">
        <v>3586</v>
      </c>
      <c r="J10" s="116"/>
      <c r="K10" s="128">
        <v>3586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232073</v>
      </c>
      <c r="H11" s="124" t="s">
        <v>15</v>
      </c>
      <c r="I11" s="116">
        <v>232073</v>
      </c>
      <c r="J11" s="116"/>
      <c r="K11" s="128">
        <v>232073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67619</v>
      </c>
      <c r="H12" s="124" t="s">
        <v>15</v>
      </c>
      <c r="I12" s="116">
        <v>67619</v>
      </c>
      <c r="J12" s="116"/>
      <c r="K12" s="128">
        <v>67619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16"/>
      <c r="J17" s="116"/>
      <c r="K17" s="128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277778</v>
      </c>
      <c r="H18" s="124" t="s">
        <v>24</v>
      </c>
      <c r="I18" s="116">
        <v>0</v>
      </c>
      <c r="J18" s="116">
        <v>277778</v>
      </c>
      <c r="K18" s="128">
        <v>277778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42075</v>
      </c>
      <c r="H20" s="124" t="s">
        <v>15</v>
      </c>
      <c r="I20" s="116">
        <v>42075</v>
      </c>
      <c r="J20" s="116"/>
      <c r="K20" s="128">
        <v>42075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336183</v>
      </c>
      <c r="H25" s="122"/>
      <c r="I25" s="128">
        <v>117497</v>
      </c>
      <c r="J25" s="128">
        <v>218686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117497</v>
      </c>
      <c r="H27" s="124" t="s">
        <v>15</v>
      </c>
      <c r="I27" s="116">
        <v>117497</v>
      </c>
      <c r="J27" s="116"/>
      <c r="K27" s="128">
        <v>117497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/>
      <c r="I28" s="116"/>
      <c r="J28" s="116"/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/>
      <c r="J29" s="116"/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164381</v>
      </c>
      <c r="H30" s="124" t="s">
        <v>24</v>
      </c>
      <c r="I30" s="116"/>
      <c r="J30" s="116">
        <v>164381</v>
      </c>
      <c r="K30" s="128">
        <v>164381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4"/>
      <c r="I31" s="116"/>
      <c r="J31" s="116"/>
      <c r="K31" s="128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4"/>
      <c r="I33" s="116"/>
      <c r="J33" s="116"/>
      <c r="K33" s="128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>
        <v>54305</v>
      </c>
      <c r="H35" s="124" t="s">
        <v>24</v>
      </c>
      <c r="I35" s="116"/>
      <c r="J35" s="116">
        <v>54305</v>
      </c>
      <c r="K35" s="128">
        <v>54305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611657.16</v>
      </c>
      <c r="H42" s="122"/>
      <c r="I42" s="128">
        <v>114454</v>
      </c>
      <c r="J42" s="128">
        <v>497203.16000000003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/>
      <c r="H43" s="124"/>
      <c r="I43" s="116"/>
      <c r="J43" s="116"/>
      <c r="K43" s="128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111681.16</v>
      </c>
      <c r="H44" s="124" t="s">
        <v>24</v>
      </c>
      <c r="I44" s="116"/>
      <c r="J44" s="116">
        <v>111681.16</v>
      </c>
      <c r="K44" s="128">
        <v>111681.16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191687</v>
      </c>
      <c r="H47" s="124" t="s">
        <v>59</v>
      </c>
      <c r="I47" s="116">
        <v>114454</v>
      </c>
      <c r="J47" s="116">
        <v>77233</v>
      </c>
      <c r="K47" s="128">
        <v>191687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55541</v>
      </c>
      <c r="H49" s="124" t="s">
        <v>24</v>
      </c>
      <c r="I49" s="116"/>
      <c r="J49" s="116">
        <v>55541</v>
      </c>
      <c r="K49" s="128">
        <v>55541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16032</v>
      </c>
      <c r="H54" s="124" t="s">
        <v>24</v>
      </c>
      <c r="I54" s="116"/>
      <c r="J54" s="116">
        <v>16032</v>
      </c>
      <c r="K54" s="128">
        <v>16032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92471</v>
      </c>
      <c r="H55" s="124" t="s">
        <v>24</v>
      </c>
      <c r="I55" s="116"/>
      <c r="J55" s="116">
        <v>92471</v>
      </c>
      <c r="K55" s="128">
        <v>92471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89693</v>
      </c>
      <c r="H56" s="124" t="s">
        <v>24</v>
      </c>
      <c r="I56" s="116"/>
      <c r="J56" s="116">
        <v>89693</v>
      </c>
      <c r="K56" s="128">
        <v>89693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21936</v>
      </c>
      <c r="H59" s="124" t="s">
        <v>24</v>
      </c>
      <c r="I59" s="116"/>
      <c r="J59" s="116">
        <v>21936</v>
      </c>
      <c r="K59" s="128">
        <v>21936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26135</v>
      </c>
      <c r="H61" s="124" t="s">
        <v>24</v>
      </c>
      <c r="I61" s="116"/>
      <c r="J61" s="116">
        <v>26135</v>
      </c>
      <c r="K61" s="128">
        <v>26135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6481</v>
      </c>
      <c r="H63" s="124" t="s">
        <v>24</v>
      </c>
      <c r="I63" s="116"/>
      <c r="J63" s="116">
        <v>6481</v>
      </c>
      <c r="K63" s="128">
        <v>6481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500715</v>
      </c>
      <c r="H70" s="122"/>
      <c r="I70" s="128">
        <v>13470</v>
      </c>
      <c r="J70" s="128">
        <v>487245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330713</v>
      </c>
      <c r="H72" s="124" t="s">
        <v>59</v>
      </c>
      <c r="I72" s="116">
        <v>13470</v>
      </c>
      <c r="J72" s="116">
        <v>317243</v>
      </c>
      <c r="K72" s="128">
        <v>330713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170002</v>
      </c>
      <c r="H73" s="124" t="s">
        <v>24</v>
      </c>
      <c r="I73" s="116"/>
      <c r="J73" s="116">
        <v>170002</v>
      </c>
      <c r="K73" s="128">
        <v>170002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2071686.1600000001</v>
      </c>
      <c r="H76" s="26"/>
      <c r="I76" s="94">
        <v>590774</v>
      </c>
      <c r="J76" s="94">
        <v>1480912.1600000001</v>
      </c>
      <c r="K76" s="90">
        <v>2071686.1600000001</v>
      </c>
      <c r="L76" s="27"/>
    </row>
    <row r="77" spans="1:12" ht="15.75" x14ac:dyDescent="0.25">
      <c r="F77" s="83" t="s">
        <v>200</v>
      </c>
      <c r="G77" s="141">
        <v>2071686.16</v>
      </c>
      <c r="H77" s="14"/>
      <c r="I77" s="85">
        <v>0.28516578012955396</v>
      </c>
      <c r="J77" s="85">
        <v>0.71483421987044604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9256268.2324384078</v>
      </c>
      <c r="J83" s="87">
        <v>6.3824209191523235E-2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1405730.99</v>
      </c>
      <c r="H8" s="10"/>
      <c r="I8" s="90">
        <v>1381327.1199999999</v>
      </c>
      <c r="J8" s="90">
        <v>24403.87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28278.32</v>
      </c>
      <c r="H10" s="17" t="s">
        <v>15</v>
      </c>
      <c r="I10" s="91">
        <v>28278.32</v>
      </c>
      <c r="J10" s="91"/>
      <c r="K10" s="90">
        <v>28278.32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712267.99</v>
      </c>
      <c r="H11" s="17" t="s">
        <v>15</v>
      </c>
      <c r="I11" s="91">
        <v>712267.99</v>
      </c>
      <c r="J11" s="91"/>
      <c r="K11" s="90">
        <v>712267.99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200414</v>
      </c>
      <c r="H13" s="17" t="s">
        <v>15</v>
      </c>
      <c r="I13" s="91">
        <v>200414</v>
      </c>
      <c r="J13" s="91"/>
      <c r="K13" s="90">
        <v>200414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24403.87</v>
      </c>
      <c r="H15" s="17" t="s">
        <v>24</v>
      </c>
      <c r="I15" s="91"/>
      <c r="J15" s="91">
        <v>24403.87</v>
      </c>
      <c r="K15" s="90">
        <v>24403.87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276351.53999999998</v>
      </c>
      <c r="H18" s="17" t="s">
        <v>15</v>
      </c>
      <c r="I18" s="91">
        <v>276351.53999999998</v>
      </c>
      <c r="J18" s="91"/>
      <c r="K18" s="90">
        <v>276351.53999999998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164015.26999999999</v>
      </c>
      <c r="H20" s="17" t="s">
        <v>15</v>
      </c>
      <c r="I20" s="91">
        <v>164015.26999999999</v>
      </c>
      <c r="J20" s="91"/>
      <c r="K20" s="90">
        <v>164015.26999999999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958521.03</v>
      </c>
      <c r="H25" s="10"/>
      <c r="I25" s="90">
        <v>619558.44620000012</v>
      </c>
      <c r="J25" s="90">
        <v>338962.58380000002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465105.29000000004</v>
      </c>
      <c r="H26" s="17" t="s">
        <v>59</v>
      </c>
      <c r="I26" s="91">
        <v>362782.12620000006</v>
      </c>
      <c r="J26" s="91">
        <v>102323.16380000001</v>
      </c>
      <c r="K26" s="90">
        <v>465105.29000000004</v>
      </c>
      <c r="L26" s="18" t="s">
        <v>254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302670.21000000002</v>
      </c>
      <c r="H32" s="17" t="s">
        <v>59</v>
      </c>
      <c r="I32" s="91">
        <v>256776.32000000001</v>
      </c>
      <c r="J32" s="91">
        <v>45893.890000000014</v>
      </c>
      <c r="K32" s="90">
        <v>302670.21000000002</v>
      </c>
      <c r="L32" s="18" t="s">
        <v>255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190745.53</v>
      </c>
      <c r="H40" s="17" t="s">
        <v>24</v>
      </c>
      <c r="I40" s="91"/>
      <c r="J40" s="91">
        <v>190745.53</v>
      </c>
      <c r="K40" s="90">
        <v>190745.53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4845172.7600000007</v>
      </c>
      <c r="H42" s="10"/>
      <c r="I42" s="90">
        <v>1413283.8160000003</v>
      </c>
      <c r="J42" s="90">
        <v>3431888.9440000001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3228344.5000000005</v>
      </c>
      <c r="H43" s="17" t="s">
        <v>59</v>
      </c>
      <c r="I43" s="91">
        <v>968503.35000000009</v>
      </c>
      <c r="J43" s="91">
        <v>2259841.1500000004</v>
      </c>
      <c r="K43" s="90">
        <v>3228344.5000000005</v>
      </c>
      <c r="L43" s="18" t="s">
        <v>256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172608.53</v>
      </c>
      <c r="H44" s="17" t="s">
        <v>24</v>
      </c>
      <c r="I44" s="91"/>
      <c r="J44" s="91">
        <v>172608.53</v>
      </c>
      <c r="K44" s="90">
        <v>172608.53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259914.53999999998</v>
      </c>
      <c r="H47" s="17" t="s">
        <v>15</v>
      </c>
      <c r="I47" s="91">
        <v>259914.53999999998</v>
      </c>
      <c r="J47" s="91"/>
      <c r="K47" s="90">
        <v>259914.53999999998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169783.23</v>
      </c>
      <c r="H48" s="17" t="s">
        <v>24</v>
      </c>
      <c r="I48" s="91"/>
      <c r="J48" s="91">
        <v>169783.23</v>
      </c>
      <c r="K48" s="90">
        <v>169783.23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121798.39000000001</v>
      </c>
      <c r="H49" s="17" t="s">
        <v>15</v>
      </c>
      <c r="I49" s="91">
        <v>121798.39000000001</v>
      </c>
      <c r="J49" s="91"/>
      <c r="K49" s="90">
        <v>121798.39000000001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152390.79</v>
      </c>
      <c r="H56" s="17" t="s">
        <v>24</v>
      </c>
      <c r="I56" s="91"/>
      <c r="J56" s="91">
        <v>152390.79</v>
      </c>
      <c r="K56" s="90">
        <v>152390.79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210225.12</v>
      </c>
      <c r="H57" s="17" t="s">
        <v>59</v>
      </c>
      <c r="I57" s="91">
        <v>63067.536000000022</v>
      </c>
      <c r="J57" s="91">
        <v>147157.58399999997</v>
      </c>
      <c r="K57" s="90">
        <v>210225.12</v>
      </c>
      <c r="L57" s="18" t="s">
        <v>257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88227.66</v>
      </c>
      <c r="H61" s="17" t="s">
        <v>24</v>
      </c>
      <c r="I61" s="91"/>
      <c r="J61" s="91">
        <v>88227.66</v>
      </c>
      <c r="K61" s="90">
        <v>88227.66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441880</v>
      </c>
      <c r="H62" s="17" t="s">
        <v>24</v>
      </c>
      <c r="I62" s="91"/>
      <c r="J62" s="91">
        <v>441880</v>
      </c>
      <c r="K62" s="90">
        <v>441880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1468055.6199999999</v>
      </c>
      <c r="H70" s="10"/>
      <c r="I70" s="90">
        <v>0</v>
      </c>
      <c r="J70" s="90">
        <v>1468055.6199999999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>
        <v>0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1095339.1599999999</v>
      </c>
      <c r="H72" s="17" t="s">
        <v>24</v>
      </c>
      <c r="I72" s="91"/>
      <c r="J72" s="91">
        <v>1095339.1599999999</v>
      </c>
      <c r="K72" s="90">
        <v>1095339.1599999999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372716.46</v>
      </c>
      <c r="H73" s="17" t="s">
        <v>24</v>
      </c>
      <c r="I73" s="91"/>
      <c r="J73" s="91">
        <v>372716.46</v>
      </c>
      <c r="K73" s="90">
        <v>372716.46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8677480.4000000004</v>
      </c>
      <c r="H76" s="26"/>
      <c r="I76" s="94">
        <v>3414169.3822000003</v>
      </c>
      <c r="J76" s="94">
        <v>5263311.0178000005</v>
      </c>
      <c r="K76" s="90">
        <v>8677480.4000000004</v>
      </c>
      <c r="L76" s="27"/>
    </row>
    <row r="77" spans="1:12" ht="15.75" x14ac:dyDescent="0.25">
      <c r="F77" s="83" t="s">
        <v>200</v>
      </c>
      <c r="G77" s="95">
        <v>8677480.3999999985</v>
      </c>
      <c r="H77" s="14"/>
      <c r="I77" s="85">
        <v>0.39345169620895948</v>
      </c>
      <c r="J77" s="85">
        <v>0.60654830379104052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33109888.218524233</v>
      </c>
      <c r="J83" s="87">
        <v>0.10311630651443425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3175543.8200000003</v>
      </c>
      <c r="H8" s="10"/>
      <c r="I8" s="90">
        <v>2326276.33</v>
      </c>
      <c r="J8" s="90">
        <v>849267.49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103457.24</v>
      </c>
      <c r="H10" s="17" t="s">
        <v>15</v>
      </c>
      <c r="I10" s="91">
        <v>103457.24</v>
      </c>
      <c r="J10" s="91"/>
      <c r="K10" s="90">
        <v>103457.24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695318.42</v>
      </c>
      <c r="H11" s="17" t="s">
        <v>15</v>
      </c>
      <c r="I11" s="91">
        <v>695318.42</v>
      </c>
      <c r="J11" s="91"/>
      <c r="K11" s="90">
        <v>695318.42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1527500.67</v>
      </c>
      <c r="H13" s="17" t="s">
        <v>15</v>
      </c>
      <c r="I13" s="91">
        <v>1527500.67</v>
      </c>
      <c r="J13" s="91"/>
      <c r="K13" s="90">
        <v>1527500.67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559973.27</v>
      </c>
      <c r="H18" s="17" t="s">
        <v>24</v>
      </c>
      <c r="I18" s="91"/>
      <c r="J18" s="91">
        <v>559973.27</v>
      </c>
      <c r="K18" s="90">
        <v>559973.27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288419.21999999997</v>
      </c>
      <c r="H20" s="17" t="s">
        <v>24</v>
      </c>
      <c r="I20" s="91"/>
      <c r="J20" s="91">
        <v>288419.21999999997</v>
      </c>
      <c r="K20" s="90">
        <v>288419.21999999997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875</v>
      </c>
      <c r="H23" s="17" t="s">
        <v>24</v>
      </c>
      <c r="I23" s="91"/>
      <c r="J23" s="91">
        <v>875</v>
      </c>
      <c r="K23" s="90">
        <v>875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3306892.8600000003</v>
      </c>
      <c r="H25" s="10"/>
      <c r="I25" s="90">
        <v>1773725.5100000002</v>
      </c>
      <c r="J25" s="90">
        <v>1533167.35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817459.67</v>
      </c>
      <c r="H28" s="17" t="s">
        <v>59</v>
      </c>
      <c r="I28" s="91">
        <v>481894.40000000002</v>
      </c>
      <c r="J28" s="91">
        <v>335565.27</v>
      </c>
      <c r="K28" s="90">
        <v>817459.67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89988.29</v>
      </c>
      <c r="H29" s="17" t="s">
        <v>15</v>
      </c>
      <c r="I29" s="91">
        <v>89988.29</v>
      </c>
      <c r="J29" s="91"/>
      <c r="K29" s="90">
        <v>89988.29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675512.47</v>
      </c>
      <c r="H31" s="17" t="s">
        <v>15</v>
      </c>
      <c r="I31" s="91">
        <v>675512.47</v>
      </c>
      <c r="J31" s="91"/>
      <c r="K31" s="90">
        <v>675512.47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617413.91</v>
      </c>
      <c r="H32" s="17" t="s">
        <v>24</v>
      </c>
      <c r="I32" s="91"/>
      <c r="J32" s="91">
        <v>617413.91</v>
      </c>
      <c r="K32" s="90">
        <v>617413.91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526330.35</v>
      </c>
      <c r="H35" s="17" t="s">
        <v>15</v>
      </c>
      <c r="I35" s="91">
        <v>526330.35</v>
      </c>
      <c r="J35" s="91"/>
      <c r="K35" s="90">
        <v>526330.35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380576.07</v>
      </c>
      <c r="H40" s="17" t="s">
        <v>24</v>
      </c>
      <c r="I40" s="91"/>
      <c r="J40" s="91">
        <v>380576.07</v>
      </c>
      <c r="K40" s="90">
        <v>380576.07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199612.1</v>
      </c>
      <c r="H41" s="17" t="s">
        <v>24</v>
      </c>
      <c r="I41" s="91"/>
      <c r="J41" s="91">
        <v>199612.1</v>
      </c>
      <c r="K41" s="90">
        <v>199612.1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6195583.9700000007</v>
      </c>
      <c r="H42" s="10"/>
      <c r="I42" s="90">
        <v>3433163.9499999997</v>
      </c>
      <c r="J42" s="90">
        <v>2762420.0199999996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513242.47</v>
      </c>
      <c r="H44" s="17" t="s">
        <v>15</v>
      </c>
      <c r="I44" s="91">
        <v>513242.47</v>
      </c>
      <c r="J44" s="91">
        <v>0</v>
      </c>
      <c r="K44" s="90">
        <v>513242.47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1789408.75</v>
      </c>
      <c r="H45" s="17" t="s">
        <v>24</v>
      </c>
      <c r="I45" s="91"/>
      <c r="J45" s="91">
        <v>1789408.75</v>
      </c>
      <c r="K45" s="90">
        <v>1789408.75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111098.82</v>
      </c>
      <c r="H46" s="17" t="s">
        <v>24</v>
      </c>
      <c r="I46" s="91"/>
      <c r="J46" s="91">
        <v>111098.82</v>
      </c>
      <c r="K46" s="90">
        <v>111098.82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2201897.4900000002</v>
      </c>
      <c r="H47" s="17" t="s">
        <v>15</v>
      </c>
      <c r="I47" s="91">
        <v>2201897.4900000002</v>
      </c>
      <c r="J47" s="91"/>
      <c r="K47" s="90">
        <v>2201897.4900000002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369995.55</v>
      </c>
      <c r="H49" s="17" t="s">
        <v>15</v>
      </c>
      <c r="I49" s="91">
        <v>369995.55</v>
      </c>
      <c r="J49" s="91"/>
      <c r="K49" s="90">
        <v>369995.55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230041.12</v>
      </c>
      <c r="H50" s="17" t="s">
        <v>15</v>
      </c>
      <c r="I50" s="91">
        <v>230041.12</v>
      </c>
      <c r="J50" s="91"/>
      <c r="K50" s="90">
        <v>230041.12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117987.32</v>
      </c>
      <c r="H53" s="17" t="s">
        <v>15</v>
      </c>
      <c r="I53" s="91">
        <v>117987.32</v>
      </c>
      <c r="J53" s="91"/>
      <c r="K53" s="90">
        <v>117987.32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239785.29</v>
      </c>
      <c r="H56" s="17" t="s">
        <v>24</v>
      </c>
      <c r="I56" s="91"/>
      <c r="J56" s="91">
        <v>239785.29</v>
      </c>
      <c r="K56" s="90">
        <v>239785.29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314.8</v>
      </c>
      <c r="H57" s="17" t="s">
        <v>24</v>
      </c>
      <c r="I57" s="91"/>
      <c r="J57" s="91">
        <v>314.8</v>
      </c>
      <c r="K57" s="90">
        <v>314.8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95678.87</v>
      </c>
      <c r="H59" s="17" t="s">
        <v>24</v>
      </c>
      <c r="I59" s="91"/>
      <c r="J59" s="91">
        <v>95678.87</v>
      </c>
      <c r="K59" s="90">
        <v>95678.87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137932.94</v>
      </c>
      <c r="H60" s="17" t="s">
        <v>24</v>
      </c>
      <c r="I60" s="91"/>
      <c r="J60" s="91">
        <v>137932.94</v>
      </c>
      <c r="K60" s="90">
        <v>137932.94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202286.82</v>
      </c>
      <c r="H61" s="17" t="s">
        <v>24</v>
      </c>
      <c r="I61" s="91"/>
      <c r="J61" s="91">
        <v>202286.82</v>
      </c>
      <c r="K61" s="90">
        <v>202286.82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185913.73</v>
      </c>
      <c r="H63" s="17" t="s">
        <v>24</v>
      </c>
      <c r="I63" s="91"/>
      <c r="J63" s="91">
        <v>185913.73</v>
      </c>
      <c r="K63" s="90">
        <v>185913.73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3026348.0599999996</v>
      </c>
      <c r="H70" s="10"/>
      <c r="I70" s="90">
        <v>0</v>
      </c>
      <c r="J70" s="90">
        <v>3026348.0599999996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2442410.2999999998</v>
      </c>
      <c r="H72" s="17" t="s">
        <v>24</v>
      </c>
      <c r="I72" s="91"/>
      <c r="J72" s="91">
        <v>2442410.2999999998</v>
      </c>
      <c r="K72" s="90">
        <v>2442410.2999999998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583937.76</v>
      </c>
      <c r="H73" s="17" t="s">
        <v>24</v>
      </c>
      <c r="I73" s="91"/>
      <c r="J73" s="91">
        <v>583937.76</v>
      </c>
      <c r="K73" s="90">
        <v>583937.76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15704368.710000001</v>
      </c>
      <c r="H76" s="119"/>
      <c r="I76" s="94">
        <v>7533165.79</v>
      </c>
      <c r="J76" s="94">
        <v>8171202.919999999</v>
      </c>
      <c r="K76" s="90">
        <v>15704368.709999999</v>
      </c>
      <c r="L76" s="27"/>
    </row>
    <row r="77" spans="1:12" ht="15.75" x14ac:dyDescent="0.25">
      <c r="F77" s="83" t="s">
        <v>200</v>
      </c>
      <c r="G77" s="95">
        <v>15704368.709999999</v>
      </c>
      <c r="H77" s="14"/>
      <c r="I77" s="120">
        <v>0.47968599878854984</v>
      </c>
      <c r="J77" s="120">
        <v>0.52031400121145011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128763901.7814343</v>
      </c>
      <c r="J83" s="87">
        <v>5.8503708615376571E-2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Detail'!#REF!+'\Finance\Reports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1939671.06</v>
      </c>
      <c r="H8" s="10"/>
      <c r="I8" s="90">
        <v>662854.70000000007</v>
      </c>
      <c r="J8" s="90">
        <v>1276816.3599999999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11434.010000000002</v>
      </c>
      <c r="H10" s="17" t="s">
        <v>15</v>
      </c>
      <c r="I10" s="91">
        <v>11434.010000000002</v>
      </c>
      <c r="J10" s="91"/>
      <c r="K10" s="90">
        <v>11434.010000000002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493563.07000000007</v>
      </c>
      <c r="H11" s="17" t="s">
        <v>15</v>
      </c>
      <c r="I11" s="91">
        <v>493563.07000000007</v>
      </c>
      <c r="J11" s="91"/>
      <c r="K11" s="90">
        <v>493563.07000000007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833648.98</v>
      </c>
      <c r="H14" s="17" t="s">
        <v>24</v>
      </c>
      <c r="I14" s="91"/>
      <c r="J14" s="91">
        <v>833648.98</v>
      </c>
      <c r="K14" s="90">
        <v>833648.98</v>
      </c>
      <c r="L14" s="18" t="s">
        <v>217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297360.73999999993</v>
      </c>
      <c r="H18" s="17" t="s">
        <v>24</v>
      </c>
      <c r="I18" s="91"/>
      <c r="J18" s="91">
        <v>297360.73999999993</v>
      </c>
      <c r="K18" s="90">
        <v>297360.73999999993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145806.64000000001</v>
      </c>
      <c r="H19" s="17" t="s">
        <v>24</v>
      </c>
      <c r="I19" s="92"/>
      <c r="J19" s="92">
        <v>145806.64000000001</v>
      </c>
      <c r="K19" s="90">
        <v>145806.64000000001</v>
      </c>
      <c r="L19" s="18" t="s">
        <v>276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157857.62</v>
      </c>
      <c r="H20" s="17" t="s">
        <v>15</v>
      </c>
      <c r="I20" s="91">
        <v>157857.62</v>
      </c>
      <c r="J20" s="91"/>
      <c r="K20" s="90">
        <v>157857.62</v>
      </c>
      <c r="L20" s="18" t="s">
        <v>324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1822308.1900000002</v>
      </c>
      <c r="H25" s="10"/>
      <c r="I25" s="90">
        <v>1140236.6500000001</v>
      </c>
      <c r="J25" s="90">
        <v>682071.54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419131.35000000003</v>
      </c>
      <c r="H26" s="17" t="s">
        <v>15</v>
      </c>
      <c r="I26" s="91">
        <v>419131.35000000003</v>
      </c>
      <c r="J26" s="91"/>
      <c r="K26" s="90">
        <v>419131.35000000003</v>
      </c>
      <c r="L26" s="18" t="s">
        <v>277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784910.03</v>
      </c>
      <c r="H30" s="17" t="s">
        <v>59</v>
      </c>
      <c r="I30" s="91">
        <v>605566.75</v>
      </c>
      <c r="J30" s="91">
        <v>179343.28</v>
      </c>
      <c r="K30" s="90">
        <v>784910.03</v>
      </c>
      <c r="L30" s="18" t="s">
        <v>325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115538.55</v>
      </c>
      <c r="H31" s="17" t="s">
        <v>15</v>
      </c>
      <c r="I31" s="91">
        <v>115538.55</v>
      </c>
      <c r="J31" s="91"/>
      <c r="K31" s="90">
        <v>115538.55</v>
      </c>
      <c r="L31" s="18" t="s">
        <v>326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502728.26</v>
      </c>
      <c r="H32" s="17" t="s">
        <v>24</v>
      </c>
      <c r="I32" s="91"/>
      <c r="J32" s="91">
        <v>502728.26</v>
      </c>
      <c r="K32" s="90">
        <v>502728.26</v>
      </c>
      <c r="L32" s="18" t="s">
        <v>327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2915040.9199999995</v>
      </c>
      <c r="H42" s="10"/>
      <c r="I42" s="90">
        <v>786131.85</v>
      </c>
      <c r="J42" s="90">
        <v>2128909.0699999998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1491882.4499999997</v>
      </c>
      <c r="H43" s="17" t="s">
        <v>24</v>
      </c>
      <c r="I43" s="91"/>
      <c r="J43" s="91">
        <v>1491882.4499999997</v>
      </c>
      <c r="K43" s="90">
        <v>1491882.4499999997</v>
      </c>
      <c r="L43" s="18" t="s">
        <v>328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610319.27</v>
      </c>
      <c r="H47" s="17" t="s">
        <v>15</v>
      </c>
      <c r="I47" s="91">
        <v>610319.27</v>
      </c>
      <c r="J47" s="91"/>
      <c r="K47" s="90">
        <v>610319.27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96311.48</v>
      </c>
      <c r="H49" s="17" t="s">
        <v>15</v>
      </c>
      <c r="I49" s="91">
        <v>96311.48</v>
      </c>
      <c r="J49" s="91"/>
      <c r="K49" s="90">
        <v>96311.48</v>
      </c>
      <c r="L49" s="18" t="s">
        <v>329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157920.62</v>
      </c>
      <c r="H54" s="17" t="s">
        <v>24</v>
      </c>
      <c r="I54" s="91"/>
      <c r="J54" s="91">
        <v>157920.62</v>
      </c>
      <c r="K54" s="90">
        <v>157920.62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201720.3</v>
      </c>
      <c r="H55" s="17" t="s">
        <v>24</v>
      </c>
      <c r="I55" s="91"/>
      <c r="J55" s="91">
        <v>201720.3</v>
      </c>
      <c r="K55" s="90">
        <v>201720.3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52027.94</v>
      </c>
      <c r="H56" s="17" t="s">
        <v>24</v>
      </c>
      <c r="I56" s="91"/>
      <c r="J56" s="91">
        <v>52027.94</v>
      </c>
      <c r="K56" s="90">
        <v>52027.94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4514.4799999999996</v>
      </c>
      <c r="H60" s="17" t="s">
        <v>24</v>
      </c>
      <c r="I60" s="91"/>
      <c r="J60" s="91">
        <v>4514.4799999999996</v>
      </c>
      <c r="K60" s="90">
        <v>4514.4799999999996</v>
      </c>
      <c r="L60" s="18"/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79501.100000000006</v>
      </c>
      <c r="H61" s="17" t="s">
        <v>15</v>
      </c>
      <c r="I61" s="91">
        <v>79501.100000000006</v>
      </c>
      <c r="J61" s="91"/>
      <c r="K61" s="90">
        <v>79501.100000000006</v>
      </c>
      <c r="L61" s="18" t="s">
        <v>248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185114.41999999998</v>
      </c>
      <c r="H62" s="17" t="s">
        <v>24</v>
      </c>
      <c r="I62" s="91"/>
      <c r="J62" s="91">
        <v>185114.41999999998</v>
      </c>
      <c r="K62" s="90">
        <v>185114.41999999998</v>
      </c>
      <c r="L62" s="18" t="s">
        <v>218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35728.86</v>
      </c>
      <c r="H63" s="17" t="s">
        <v>24</v>
      </c>
      <c r="I63" s="91"/>
      <c r="J63" s="91">
        <v>35728.86</v>
      </c>
      <c r="K63" s="90">
        <v>35728.86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>
        <v>0</v>
      </c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1292079.32</v>
      </c>
      <c r="H70" s="10"/>
      <c r="I70" s="90">
        <v>40076.510500000004</v>
      </c>
      <c r="J70" s="90">
        <v>1252002.8095000002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35800</v>
      </c>
      <c r="H71" s="17"/>
      <c r="I71" s="91">
        <v>0</v>
      </c>
      <c r="J71" s="91">
        <v>35800</v>
      </c>
      <c r="K71" s="90">
        <v>35800</v>
      </c>
      <c r="L71" s="18" t="s">
        <v>219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801530.21000000008</v>
      </c>
      <c r="H72" s="17" t="s">
        <v>59</v>
      </c>
      <c r="I72" s="91">
        <v>40076.510500000004</v>
      </c>
      <c r="J72" s="91">
        <v>761453.6995000001</v>
      </c>
      <c r="K72" s="98">
        <v>801530.21000000008</v>
      </c>
      <c r="L72" s="99" t="s">
        <v>330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454749.11000000004</v>
      </c>
      <c r="H73" s="17" t="s">
        <v>24</v>
      </c>
      <c r="I73" s="91"/>
      <c r="J73" s="91">
        <v>454749.11000000004</v>
      </c>
      <c r="K73" s="90">
        <v>454749.11000000004</v>
      </c>
      <c r="L73" s="18" t="s">
        <v>220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7969099.4900000002</v>
      </c>
      <c r="H76" s="26"/>
      <c r="I76" s="94">
        <v>2629299.7105</v>
      </c>
      <c r="J76" s="94">
        <v>5339799.7795000002</v>
      </c>
      <c r="K76" s="98">
        <v>7969099.4900000002</v>
      </c>
      <c r="L76" s="27"/>
    </row>
    <row r="77" spans="1:12" ht="15.75" x14ac:dyDescent="0.25">
      <c r="F77" s="83" t="s">
        <v>200</v>
      </c>
      <c r="G77" s="95">
        <v>7969099.4899999993</v>
      </c>
      <c r="H77" s="14"/>
      <c r="I77" s="85">
        <v>0.32993686599086491</v>
      </c>
      <c r="J77" s="85">
        <v>0.67006313400913509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48084418.859999992</v>
      </c>
      <c r="J83" s="87">
        <v>5.4680908552837616E-2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2322430.59</v>
      </c>
      <c r="H8" s="10"/>
      <c r="I8" s="90">
        <v>2315907.06</v>
      </c>
      <c r="J8" s="90">
        <v>6523.53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42129.97</v>
      </c>
      <c r="H10" s="17" t="s">
        <v>260</v>
      </c>
      <c r="I10" s="91">
        <v>42129.97</v>
      </c>
      <c r="J10" s="91"/>
      <c r="K10" s="90">
        <v>42129.97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632721.31999999995</v>
      </c>
      <c r="H11" s="17" t="s">
        <v>260</v>
      </c>
      <c r="I11" s="91">
        <v>632721.31999999995</v>
      </c>
      <c r="J11" s="91"/>
      <c r="K11" s="90">
        <v>632721.31999999995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195155.6</v>
      </c>
      <c r="H12" s="17" t="s">
        <v>260</v>
      </c>
      <c r="I12" s="91">
        <v>195155.6</v>
      </c>
      <c r="J12" s="91"/>
      <c r="K12" s="90">
        <v>195155.6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897575.53</v>
      </c>
      <c r="H13" s="17" t="s">
        <v>260</v>
      </c>
      <c r="I13" s="91">
        <v>897575.53</v>
      </c>
      <c r="J13" s="91"/>
      <c r="K13" s="90">
        <v>897575.53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343.98</v>
      </c>
      <c r="H15" s="17" t="s">
        <v>260</v>
      </c>
      <c r="I15" s="91">
        <v>343.98</v>
      </c>
      <c r="J15" s="91"/>
      <c r="K15" s="90">
        <v>343.98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474021.37</v>
      </c>
      <c r="H18" s="17" t="s">
        <v>260</v>
      </c>
      <c r="I18" s="91">
        <v>474021.37</v>
      </c>
      <c r="J18" s="91"/>
      <c r="K18" s="90">
        <v>474021.37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73959.289999999994</v>
      </c>
      <c r="H20" s="17" t="s">
        <v>260</v>
      </c>
      <c r="I20" s="91">
        <v>73959.289999999994</v>
      </c>
      <c r="J20" s="91"/>
      <c r="K20" s="90">
        <v>73959.289999999994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6523.53</v>
      </c>
      <c r="H23" s="17" t="s">
        <v>261</v>
      </c>
      <c r="I23" s="91"/>
      <c r="J23" s="91">
        <v>6523.53</v>
      </c>
      <c r="K23" s="90">
        <v>6523.53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1264931.5900000001</v>
      </c>
      <c r="H25" s="10"/>
      <c r="I25" s="90">
        <v>858325.54999999993</v>
      </c>
      <c r="J25" s="90">
        <v>406606.04000000004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698324.9</v>
      </c>
      <c r="H28" s="17" t="s">
        <v>280</v>
      </c>
      <c r="I28" s="91">
        <v>685296.95</v>
      </c>
      <c r="J28" s="91">
        <v>13027.95</v>
      </c>
      <c r="K28" s="90">
        <v>698324.89999999991</v>
      </c>
      <c r="L28" s="18" t="s">
        <v>331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173028.6</v>
      </c>
      <c r="H31" s="17" t="s">
        <v>260</v>
      </c>
      <c r="I31" s="91">
        <v>173028.6</v>
      </c>
      <c r="J31" s="91"/>
      <c r="K31" s="90">
        <v>173028.6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393578.09</v>
      </c>
      <c r="H32" s="17" t="s">
        <v>261</v>
      </c>
      <c r="I32" s="91"/>
      <c r="J32" s="91">
        <v>393578.09</v>
      </c>
      <c r="K32" s="90">
        <v>393578.09</v>
      </c>
      <c r="L32" s="18" t="s">
        <v>332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7506959.549999998</v>
      </c>
      <c r="H42" s="10"/>
      <c r="I42" s="90">
        <v>1442594.2699999998</v>
      </c>
      <c r="J42" s="90">
        <v>6064365.2799999975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965498.22</v>
      </c>
      <c r="H43" s="17" t="s">
        <v>261</v>
      </c>
      <c r="I43" s="91"/>
      <c r="J43" s="91">
        <v>965498.22</v>
      </c>
      <c r="K43" s="90">
        <v>965498.22</v>
      </c>
      <c r="L43" s="18" t="s">
        <v>333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2264671.42</v>
      </c>
      <c r="H44" s="17" t="s">
        <v>261</v>
      </c>
      <c r="I44" s="91"/>
      <c r="J44" s="91">
        <v>2264671.42</v>
      </c>
      <c r="K44" s="90">
        <v>2264671.42</v>
      </c>
      <c r="L44" s="18" t="s">
        <v>334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782026.23</v>
      </c>
      <c r="H46" s="17" t="s">
        <v>261</v>
      </c>
      <c r="I46" s="91"/>
      <c r="J46" s="91">
        <v>782026.23</v>
      </c>
      <c r="K46" s="90">
        <v>782026.23</v>
      </c>
      <c r="L46" s="18" t="s">
        <v>278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560686.8600000001</v>
      </c>
      <c r="H47" s="17" t="s">
        <v>260</v>
      </c>
      <c r="I47" s="91">
        <v>560686.86</v>
      </c>
      <c r="J47" s="91"/>
      <c r="K47" s="90">
        <v>560686.86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193872.14</v>
      </c>
      <c r="H49" s="17" t="s">
        <v>260</v>
      </c>
      <c r="I49" s="91">
        <v>193872.14</v>
      </c>
      <c r="J49" s="91"/>
      <c r="K49" s="90">
        <v>193872.14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135216.21</v>
      </c>
      <c r="H50" s="17" t="s">
        <v>260</v>
      </c>
      <c r="I50" s="91">
        <v>135216.21</v>
      </c>
      <c r="J50" s="91"/>
      <c r="K50" s="90">
        <v>135216.21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41136.71</v>
      </c>
      <c r="H52" s="17" t="s">
        <v>260</v>
      </c>
      <c r="I52" s="91">
        <v>41136.71</v>
      </c>
      <c r="J52" s="91"/>
      <c r="K52" s="90">
        <v>41136.71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74046.289999999994</v>
      </c>
      <c r="H54" s="17" t="s">
        <v>260</v>
      </c>
      <c r="I54" s="91">
        <v>74046.289999999994</v>
      </c>
      <c r="J54" s="91"/>
      <c r="K54" s="90">
        <v>74046.289999999994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959325.5</v>
      </c>
      <c r="H55" s="17" t="s">
        <v>261</v>
      </c>
      <c r="I55" s="91"/>
      <c r="J55" s="91">
        <v>959325.5</v>
      </c>
      <c r="K55" s="90">
        <v>959325.5</v>
      </c>
      <c r="L55" s="18" t="s">
        <v>279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222381.72</v>
      </c>
      <c r="H56" s="17" t="s">
        <v>261</v>
      </c>
      <c r="I56" s="91"/>
      <c r="J56" s="91">
        <v>222381.72</v>
      </c>
      <c r="K56" s="90">
        <v>222381.72</v>
      </c>
      <c r="L56" s="18" t="s">
        <v>335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236397.72</v>
      </c>
      <c r="H57" s="17" t="s">
        <v>261</v>
      </c>
      <c r="I57" s="91"/>
      <c r="J57" s="91">
        <v>236397.72</v>
      </c>
      <c r="K57" s="90">
        <v>236397.72</v>
      </c>
      <c r="L57" s="18" t="s">
        <v>336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348603.69</v>
      </c>
      <c r="H59" s="17" t="s">
        <v>280</v>
      </c>
      <c r="I59" s="91">
        <v>332565.17</v>
      </c>
      <c r="J59" s="91">
        <v>16038.52</v>
      </c>
      <c r="K59" s="90">
        <v>348603.69</v>
      </c>
      <c r="L59" s="18" t="s">
        <v>337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105070.89</v>
      </c>
      <c r="H61" s="17" t="s">
        <v>260</v>
      </c>
      <c r="I61" s="91">
        <v>105070.89</v>
      </c>
      <c r="J61" s="91">
        <v>0</v>
      </c>
      <c r="K61" s="90">
        <v>105070.89</v>
      </c>
      <c r="L61" s="18" t="s">
        <v>338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522263.06</v>
      </c>
      <c r="H62" s="17" t="s">
        <v>261</v>
      </c>
      <c r="I62" s="91"/>
      <c r="J62" s="91">
        <v>522263.06</v>
      </c>
      <c r="K62" s="90">
        <v>522263.06</v>
      </c>
      <c r="L62" s="18" t="s">
        <v>339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95762.89</v>
      </c>
      <c r="H63" s="17" t="s">
        <v>261</v>
      </c>
      <c r="I63" s="91"/>
      <c r="J63" s="91">
        <v>95762.89</v>
      </c>
      <c r="K63" s="90">
        <v>95762.89</v>
      </c>
      <c r="L63" s="18" t="s">
        <v>281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105260.23</v>
      </c>
      <c r="H66" s="10"/>
      <c r="I66" s="90">
        <v>0</v>
      </c>
      <c r="J66" s="90">
        <v>105260.23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105260.23</v>
      </c>
      <c r="H67" s="17" t="s">
        <v>261</v>
      </c>
      <c r="I67" s="91"/>
      <c r="J67" s="91">
        <v>105260.23</v>
      </c>
      <c r="K67" s="90">
        <v>105260.23</v>
      </c>
      <c r="L67" s="18" t="s">
        <v>340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2100311.7200000002</v>
      </c>
      <c r="H70" s="10"/>
      <c r="I70" s="90">
        <v>595964.1</v>
      </c>
      <c r="J70" s="90">
        <v>1504347.62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170445.82</v>
      </c>
      <c r="H71" s="17" t="s">
        <v>261</v>
      </c>
      <c r="I71" s="91"/>
      <c r="J71" s="91">
        <v>170445.82</v>
      </c>
      <c r="K71" s="90">
        <v>170445.82</v>
      </c>
      <c r="L71" s="18" t="s">
        <v>341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1169572.03</v>
      </c>
      <c r="H72" s="17" t="s">
        <v>280</v>
      </c>
      <c r="I72" s="91">
        <v>595964.1</v>
      </c>
      <c r="J72" s="91">
        <v>573607.93000000005</v>
      </c>
      <c r="K72" s="90">
        <v>1169572.03</v>
      </c>
      <c r="L72" s="18" t="s">
        <v>342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760293.87</v>
      </c>
      <c r="H73" s="17" t="s">
        <v>261</v>
      </c>
      <c r="I73" s="91"/>
      <c r="J73" s="91">
        <v>760293.87</v>
      </c>
      <c r="K73" s="90">
        <v>760293.87</v>
      </c>
      <c r="L73" s="18" t="s">
        <v>343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13299893.679999998</v>
      </c>
      <c r="H76" s="26"/>
      <c r="I76" s="94">
        <v>5212790.9799999995</v>
      </c>
      <c r="J76" s="94">
        <v>8087102.6999999983</v>
      </c>
      <c r="K76" s="90">
        <v>13299893.679999998</v>
      </c>
      <c r="L76" s="27"/>
    </row>
    <row r="77" spans="1:12" ht="15.75" x14ac:dyDescent="0.25">
      <c r="F77" s="83" t="s">
        <v>200</v>
      </c>
      <c r="G77" s="95">
        <v>13299893.68</v>
      </c>
      <c r="H77" s="14"/>
      <c r="I77" s="85">
        <v>0.39194230460946061</v>
      </c>
      <c r="J77" s="85">
        <v>0.60805769539053933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55184375.579999998</v>
      </c>
      <c r="J83" s="87">
        <v>9.4461356592557458E-2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1103853.9200000002</v>
      </c>
      <c r="H8" s="10"/>
      <c r="I8" s="90">
        <v>818635.13000000012</v>
      </c>
      <c r="J8" s="90">
        <v>285218.78999999998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78405.03</v>
      </c>
      <c r="H10" s="17" t="s">
        <v>15</v>
      </c>
      <c r="I10" s="91">
        <v>78405.03</v>
      </c>
      <c r="J10" s="91"/>
      <c r="K10" s="90">
        <v>78405.03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552125.42000000004</v>
      </c>
      <c r="H11" s="17" t="s">
        <v>15</v>
      </c>
      <c r="I11" s="91">
        <v>552125.42000000004</v>
      </c>
      <c r="J11" s="91"/>
      <c r="K11" s="90">
        <v>552125.42000000004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188104.68</v>
      </c>
      <c r="H15" s="17" t="s">
        <v>15</v>
      </c>
      <c r="I15" s="91">
        <v>188104.68</v>
      </c>
      <c r="J15" s="91"/>
      <c r="K15" s="90">
        <v>188104.68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285218.78999999998</v>
      </c>
      <c r="H18" s="17" t="s">
        <v>24</v>
      </c>
      <c r="I18" s="91"/>
      <c r="J18" s="91">
        <v>285218.78999999998</v>
      </c>
      <c r="K18" s="90">
        <v>285218.78999999998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1828707.94</v>
      </c>
      <c r="H25" s="10"/>
      <c r="I25" s="90">
        <v>1377953.16</v>
      </c>
      <c r="J25" s="90">
        <v>450754.77999999997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279214.49</v>
      </c>
      <c r="H26" s="17" t="s">
        <v>15</v>
      </c>
      <c r="I26" s="91">
        <v>279214.49</v>
      </c>
      <c r="J26" s="91"/>
      <c r="K26" s="90">
        <v>279214.49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1398757.52</v>
      </c>
      <c r="H30" s="17" t="s">
        <v>59</v>
      </c>
      <c r="I30" s="91">
        <v>1098738.67</v>
      </c>
      <c r="J30" s="89">
        <v>300018.84999999998</v>
      </c>
      <c r="K30" s="90">
        <v>1398757.52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150735.93</v>
      </c>
      <c r="H40" s="17" t="s">
        <v>24</v>
      </c>
      <c r="I40" s="91"/>
      <c r="J40" s="91">
        <v>150735.93</v>
      </c>
      <c r="K40" s="90">
        <v>150735.93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5321785.75</v>
      </c>
      <c r="H42" s="10"/>
      <c r="I42" s="90">
        <v>1183199.68</v>
      </c>
      <c r="J42" s="90">
        <v>4138586.07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562532.53</v>
      </c>
      <c r="H43" s="17" t="s">
        <v>24</v>
      </c>
      <c r="I43" s="91"/>
      <c r="J43" s="91">
        <v>562532.53</v>
      </c>
      <c r="K43" s="90">
        <v>562532.53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1007243.63</v>
      </c>
      <c r="H44" s="17" t="s">
        <v>24</v>
      </c>
      <c r="I44" s="91"/>
      <c r="J44" s="91">
        <v>1007243.63</v>
      </c>
      <c r="K44" s="90">
        <v>1007243.63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565359.09</v>
      </c>
      <c r="H47" s="17" t="s">
        <v>15</v>
      </c>
      <c r="I47" s="91">
        <v>565359.09</v>
      </c>
      <c r="J47" s="91"/>
      <c r="K47" s="90">
        <v>565359.09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237227.59</v>
      </c>
      <c r="H48" s="17" t="s">
        <v>24</v>
      </c>
      <c r="I48" s="91">
        <v>237227.59</v>
      </c>
      <c r="J48" s="91"/>
      <c r="K48" s="90">
        <v>237227.59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738530.41</v>
      </c>
      <c r="H49" s="17" t="s">
        <v>15</v>
      </c>
      <c r="I49" s="91">
        <v>321187.45</v>
      </c>
      <c r="J49" s="91">
        <v>417342.96</v>
      </c>
      <c r="K49" s="90">
        <v>738530.41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1579051.18</v>
      </c>
      <c r="H55" s="17" t="s">
        <v>24</v>
      </c>
      <c r="I55" s="91"/>
      <c r="J55" s="91">
        <v>1579051.18</v>
      </c>
      <c r="K55" s="90">
        <v>1579051.18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59425.55</v>
      </c>
      <c r="H61" s="17" t="s">
        <v>15</v>
      </c>
      <c r="I61" s="91">
        <v>59425.55</v>
      </c>
      <c r="J61" s="91"/>
      <c r="K61" s="90">
        <v>59425.55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451290.82</v>
      </c>
      <c r="H62" s="17" t="s">
        <v>24</v>
      </c>
      <c r="I62" s="91"/>
      <c r="J62" s="91">
        <v>451290.82</v>
      </c>
      <c r="K62" s="90">
        <v>451290.82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121124.95</v>
      </c>
      <c r="H63" s="17" t="s">
        <v>24</v>
      </c>
      <c r="I63" s="91"/>
      <c r="J63" s="91">
        <v>121124.95</v>
      </c>
      <c r="K63" s="90">
        <v>121124.95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32841.4</v>
      </c>
      <c r="H66" s="10"/>
      <c r="I66" s="90">
        <v>32841.4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32841.4</v>
      </c>
      <c r="H67" s="17" t="s">
        <v>15</v>
      </c>
      <c r="I67" s="91">
        <v>32841.4</v>
      </c>
      <c r="J67" s="91"/>
      <c r="K67" s="90">
        <v>32841.4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1766471.3199999998</v>
      </c>
      <c r="H70" s="10"/>
      <c r="I70" s="90">
        <v>743766.57</v>
      </c>
      <c r="J70" s="90">
        <v>1022704.75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977544.07</v>
      </c>
      <c r="H72" s="17" t="s">
        <v>59</v>
      </c>
      <c r="I72" s="91">
        <v>743766.57</v>
      </c>
      <c r="J72" s="91">
        <v>233777.5</v>
      </c>
      <c r="K72" s="90">
        <v>977544.07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788927.25</v>
      </c>
      <c r="H73" s="17" t="s">
        <v>24</v>
      </c>
      <c r="I73" s="91"/>
      <c r="J73" s="91">
        <v>788927.25</v>
      </c>
      <c r="K73" s="90">
        <v>788927.25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10053660.33</v>
      </c>
      <c r="H76" s="26"/>
      <c r="I76" s="94">
        <v>4156395.9399999995</v>
      </c>
      <c r="J76" s="94">
        <v>5897264.3899999997</v>
      </c>
      <c r="K76" s="90">
        <v>10053660.329999998</v>
      </c>
      <c r="L76" s="27"/>
    </row>
    <row r="77" spans="1:12" ht="15.75" x14ac:dyDescent="0.25">
      <c r="F77" s="83" t="s">
        <v>200</v>
      </c>
      <c r="G77" s="95">
        <v>10053660.33</v>
      </c>
      <c r="H77" s="14"/>
      <c r="I77" s="85">
        <v>0.41342116239966498</v>
      </c>
      <c r="J77" s="85">
        <v>0.58657883760033491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51782029.789999999</v>
      </c>
      <c r="J83" s="87">
        <v>8.0267149759406908E-2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1762132.2400000005</v>
      </c>
      <c r="H8" s="10"/>
      <c r="I8" s="90">
        <v>1054237.9500000002</v>
      </c>
      <c r="J8" s="90">
        <v>707894.29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27436.29</v>
      </c>
      <c r="H10" s="17" t="s">
        <v>15</v>
      </c>
      <c r="I10" s="91">
        <v>27436.29</v>
      </c>
      <c r="J10" s="91"/>
      <c r="K10" s="90">
        <v>27436.29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693425.55</v>
      </c>
      <c r="H11" s="17" t="s">
        <v>15</v>
      </c>
      <c r="I11" s="91">
        <v>693425.55</v>
      </c>
      <c r="J11" s="91"/>
      <c r="K11" s="90">
        <v>693425.55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303766.81</v>
      </c>
      <c r="H13" s="17" t="s">
        <v>15</v>
      </c>
      <c r="I13" s="91">
        <v>303766.81</v>
      </c>
      <c r="J13" s="91"/>
      <c r="K13" s="90">
        <v>303766.81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271122.83</v>
      </c>
      <c r="H14" s="17" t="s">
        <v>24</v>
      </c>
      <c r="I14" s="91"/>
      <c r="J14" s="91">
        <v>271122.83</v>
      </c>
      <c r="K14" s="90">
        <v>271122.83</v>
      </c>
      <c r="L14" s="80" t="s">
        <v>353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263264.83</v>
      </c>
      <c r="H18" s="17" t="s">
        <v>24</v>
      </c>
      <c r="I18" s="91"/>
      <c r="J18" s="91">
        <v>263264.83</v>
      </c>
      <c r="K18" s="90">
        <v>263264.83</v>
      </c>
      <c r="L18" s="18" t="s">
        <v>354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173506.63</v>
      </c>
      <c r="H19" s="17" t="s">
        <v>24</v>
      </c>
      <c r="I19" s="92"/>
      <c r="J19" s="92">
        <v>173506.63</v>
      </c>
      <c r="K19" s="90">
        <v>173506.63</v>
      </c>
      <c r="L19" s="18" t="s">
        <v>354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29609.3</v>
      </c>
      <c r="H20" s="17" t="s">
        <v>15</v>
      </c>
      <c r="I20" s="91">
        <v>29609.3</v>
      </c>
      <c r="J20" s="91"/>
      <c r="K20" s="90">
        <v>29609.3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1855573.69</v>
      </c>
      <c r="H25" s="10"/>
      <c r="I25" s="90">
        <v>930059.48</v>
      </c>
      <c r="J25" s="90">
        <v>925514.21</v>
      </c>
      <c r="K25" s="90"/>
      <c r="L25" s="15"/>
    </row>
    <row r="26" spans="1:12" ht="30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1855573.69</v>
      </c>
      <c r="H26" s="17" t="s">
        <v>59</v>
      </c>
      <c r="I26" s="91">
        <v>930059.48</v>
      </c>
      <c r="J26" s="91">
        <v>925514.21</v>
      </c>
      <c r="K26" s="90">
        <v>1855573.69</v>
      </c>
      <c r="L26" s="80" t="s">
        <v>355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3113065.9</v>
      </c>
      <c r="H42" s="10"/>
      <c r="I42" s="90">
        <v>1022221.13</v>
      </c>
      <c r="J42" s="90">
        <v>2090844.77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2527202.79</v>
      </c>
      <c r="H43" s="17" t="s">
        <v>59</v>
      </c>
      <c r="I43" s="91">
        <v>505440.56</v>
      </c>
      <c r="J43" s="91">
        <v>2021762.23</v>
      </c>
      <c r="K43" s="90">
        <v>2527202.79</v>
      </c>
      <c r="L43" s="80" t="s">
        <v>253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516780.57</v>
      </c>
      <c r="H47" s="17" t="s">
        <v>15</v>
      </c>
      <c r="I47" s="91">
        <v>516780.57</v>
      </c>
      <c r="J47" s="91"/>
      <c r="K47" s="90">
        <v>516780.57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66248.27</v>
      </c>
      <c r="H50" s="17" t="s">
        <v>24</v>
      </c>
      <c r="I50" s="91"/>
      <c r="J50" s="91">
        <v>66248.27</v>
      </c>
      <c r="K50" s="90">
        <v>66248.27</v>
      </c>
      <c r="L50" s="18" t="s">
        <v>354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2834.27</v>
      </c>
      <c r="H57" s="17" t="s">
        <v>24</v>
      </c>
      <c r="I57" s="91"/>
      <c r="J57" s="91">
        <v>2834.27</v>
      </c>
      <c r="K57" s="90">
        <v>2834.27</v>
      </c>
      <c r="L57" s="18" t="s">
        <v>354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819324.91999999993</v>
      </c>
      <c r="H70" s="10"/>
      <c r="I70" s="90">
        <v>259532.91</v>
      </c>
      <c r="J70" s="90">
        <v>559792.01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519065.81</v>
      </c>
      <c r="H72" s="17" t="s">
        <v>59</v>
      </c>
      <c r="I72" s="91">
        <v>259532.91</v>
      </c>
      <c r="J72" s="91">
        <v>259532.9</v>
      </c>
      <c r="K72" s="90">
        <v>519065.81</v>
      </c>
      <c r="L72" s="18" t="s">
        <v>282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300259.11</v>
      </c>
      <c r="H73" s="17" t="s">
        <v>24</v>
      </c>
      <c r="I73" s="91"/>
      <c r="J73" s="91">
        <v>300259.11</v>
      </c>
      <c r="K73" s="90">
        <v>300259.11</v>
      </c>
      <c r="L73" s="18" t="s">
        <v>354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7550096.75</v>
      </c>
      <c r="H76" s="119"/>
      <c r="I76" s="94">
        <v>3266051.47</v>
      </c>
      <c r="J76" s="94">
        <v>4284045.28</v>
      </c>
      <c r="K76" s="90">
        <v>7550096.75</v>
      </c>
      <c r="L76" s="27"/>
    </row>
    <row r="77" spans="1:12" ht="15.75" x14ac:dyDescent="0.25">
      <c r="F77" s="83" t="s">
        <v>200</v>
      </c>
      <c r="G77" s="95">
        <v>7550096.75</v>
      </c>
      <c r="H77" s="14"/>
      <c r="I77" s="120">
        <v>0.43258405529703975</v>
      </c>
      <c r="J77" s="120">
        <v>0.56741594470296031</v>
      </c>
      <c r="K77" s="29"/>
      <c r="L77" s="30"/>
    </row>
    <row r="78" spans="1:12" x14ac:dyDescent="0.25">
      <c r="G78" s="101">
        <f>G76-G77</f>
        <v>0</v>
      </c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32956560.319999993</v>
      </c>
      <c r="J83" s="87">
        <v>9.9101709592489443E-2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Detail'!#REF!+'\Finance\Reports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3310931.29</v>
      </c>
      <c r="H8" s="10"/>
      <c r="I8" s="90">
        <v>2574331.3199999998</v>
      </c>
      <c r="J8" s="90">
        <v>736599.97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28188.52</v>
      </c>
      <c r="H10" s="17" t="s">
        <v>15</v>
      </c>
      <c r="I10" s="91">
        <v>28188.52</v>
      </c>
      <c r="J10" s="91"/>
      <c r="K10" s="90">
        <v>28188.52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688531.94</v>
      </c>
      <c r="H11" s="17" t="s">
        <v>15</v>
      </c>
      <c r="I11" s="91">
        <v>688531.94</v>
      </c>
      <c r="J11" s="91"/>
      <c r="K11" s="90">
        <v>688531.94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221309.53</v>
      </c>
      <c r="H12" s="17" t="s">
        <v>15</v>
      </c>
      <c r="I12" s="91">
        <v>221309.53</v>
      </c>
      <c r="J12" s="91"/>
      <c r="K12" s="90">
        <v>221309.53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1124637.1499999999</v>
      </c>
      <c r="H13" s="17" t="s">
        <v>15</v>
      </c>
      <c r="I13" s="91">
        <v>1124637.1499999999</v>
      </c>
      <c r="J13" s="91"/>
      <c r="K13" s="90">
        <v>1124637.1499999999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735864</v>
      </c>
      <c r="H18" s="17" t="s">
        <v>24</v>
      </c>
      <c r="I18" s="91"/>
      <c r="J18" s="91">
        <v>735864</v>
      </c>
      <c r="K18" s="90">
        <v>735864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502027.49</v>
      </c>
      <c r="H20" s="17" t="s">
        <v>15</v>
      </c>
      <c r="I20" s="91">
        <v>502027.49</v>
      </c>
      <c r="J20" s="91"/>
      <c r="K20" s="90">
        <v>502027.49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735.97</v>
      </c>
      <c r="H22" s="17" t="s">
        <v>24</v>
      </c>
      <c r="I22" s="91"/>
      <c r="J22" s="91">
        <v>735.97</v>
      </c>
      <c r="K22" s="90">
        <v>735.97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9636.69</v>
      </c>
      <c r="H24" s="17" t="s">
        <v>15</v>
      </c>
      <c r="I24" s="93">
        <v>9636.69</v>
      </c>
      <c r="J24" s="93"/>
      <c r="K24" s="90">
        <v>9636.69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7893991.1900000004</v>
      </c>
      <c r="H25" s="10"/>
      <c r="I25" s="90">
        <v>6663815.4900000002</v>
      </c>
      <c r="J25" s="90">
        <v>1230175.7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5259061.0199999996</v>
      </c>
      <c r="H28" s="17" t="s">
        <v>15</v>
      </c>
      <c r="I28" s="91">
        <v>5259061.0199999996</v>
      </c>
      <c r="J28" s="91"/>
      <c r="K28" s="90">
        <v>5259061.0199999996</v>
      </c>
      <c r="L28" s="18" t="s">
        <v>356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342564</v>
      </c>
      <c r="H29" s="17" t="s">
        <v>15</v>
      </c>
      <c r="I29" s="91">
        <v>342564</v>
      </c>
      <c r="J29" s="91"/>
      <c r="K29" s="90">
        <v>342564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116064.48</v>
      </c>
      <c r="H31" s="17" t="s">
        <v>15</v>
      </c>
      <c r="I31" s="91">
        <v>116064.48</v>
      </c>
      <c r="J31" s="91"/>
      <c r="K31" s="90">
        <v>116064.48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46463.15</v>
      </c>
      <c r="H32" s="17" t="s">
        <v>15</v>
      </c>
      <c r="I32" s="91">
        <v>46463.15</v>
      </c>
      <c r="J32" s="91"/>
      <c r="K32" s="90">
        <v>46463.15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296380.2</v>
      </c>
      <c r="H33" s="17" t="s">
        <v>59</v>
      </c>
      <c r="I33" s="91">
        <v>112869.78</v>
      </c>
      <c r="J33" s="91">
        <v>183510.42</v>
      </c>
      <c r="K33" s="90">
        <v>296380.2</v>
      </c>
      <c r="L33" s="18" t="s">
        <v>221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1048327.16</v>
      </c>
      <c r="H35" s="17" t="s">
        <v>59</v>
      </c>
      <c r="I35" s="89">
        <v>493731.22000000009</v>
      </c>
      <c r="J35" s="91">
        <v>554595.93999999994</v>
      </c>
      <c r="K35" s="90">
        <v>1048327.16</v>
      </c>
      <c r="L35" s="18" t="s">
        <v>222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785131.18</v>
      </c>
      <c r="H40" s="17" t="s">
        <v>59</v>
      </c>
      <c r="I40" s="91">
        <v>293061.84000000003</v>
      </c>
      <c r="J40" s="91">
        <v>492069.34</v>
      </c>
      <c r="K40" s="90">
        <v>785131.18</v>
      </c>
      <c r="L40" s="18" t="s">
        <v>223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8489937.1499999985</v>
      </c>
      <c r="H42" s="10"/>
      <c r="I42" s="90">
        <v>6414390.9999999991</v>
      </c>
      <c r="J42" s="90">
        <v>2075546.15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2782244.27</v>
      </c>
      <c r="H44" s="17" t="s">
        <v>15</v>
      </c>
      <c r="I44" s="91">
        <v>2782244.27</v>
      </c>
      <c r="J44" s="91"/>
      <c r="K44" s="90">
        <v>2782244.27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120615.4</v>
      </c>
      <c r="H45" s="17" t="s">
        <v>15</v>
      </c>
      <c r="I45" s="91">
        <v>120615.4</v>
      </c>
      <c r="J45" s="91"/>
      <c r="K45" s="90">
        <v>120615.4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2018677.1</v>
      </c>
      <c r="H47" s="17" t="s">
        <v>15</v>
      </c>
      <c r="I47" s="91">
        <v>2018677.1</v>
      </c>
      <c r="J47" s="91"/>
      <c r="K47" s="90">
        <v>2018677.1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316987.96999999997</v>
      </c>
      <c r="H49" s="17" t="s">
        <v>15</v>
      </c>
      <c r="I49" s="91">
        <v>316987.96999999997</v>
      </c>
      <c r="J49" s="91"/>
      <c r="K49" s="90">
        <v>316987.96999999997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167864.32000000001</v>
      </c>
      <c r="H50" s="17" t="s">
        <v>15</v>
      </c>
      <c r="I50" s="91">
        <v>167864.32000000001</v>
      </c>
      <c r="J50" s="91"/>
      <c r="K50" s="90">
        <v>167864.32000000001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59041.54</v>
      </c>
      <c r="H52" s="17" t="s">
        <v>15</v>
      </c>
      <c r="I52" s="91">
        <v>59041.54</v>
      </c>
      <c r="J52" s="91"/>
      <c r="K52" s="90">
        <v>59041.54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177426.56</v>
      </c>
      <c r="H53" s="17" t="s">
        <v>15</v>
      </c>
      <c r="I53" s="91">
        <v>177426.56</v>
      </c>
      <c r="J53" s="91"/>
      <c r="K53" s="90">
        <v>177426.56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236393.94</v>
      </c>
      <c r="H54" s="17" t="s">
        <v>15</v>
      </c>
      <c r="I54" s="91">
        <v>236393.94</v>
      </c>
      <c r="J54" s="91"/>
      <c r="K54" s="90">
        <v>236393.94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142996.87</v>
      </c>
      <c r="H55" s="17" t="s">
        <v>15</v>
      </c>
      <c r="I55" s="91">
        <v>142996.87</v>
      </c>
      <c r="J55" s="91"/>
      <c r="K55" s="90">
        <v>142996.87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286885.08999999997</v>
      </c>
      <c r="H56" s="17" t="s">
        <v>59</v>
      </c>
      <c r="I56" s="91">
        <v>142375.51</v>
      </c>
      <c r="J56" s="91">
        <v>144509.57999999999</v>
      </c>
      <c r="K56" s="90">
        <v>286885.08999999997</v>
      </c>
      <c r="L56" s="18" t="s">
        <v>224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159458.51999999999</v>
      </c>
      <c r="H57" s="17" t="s">
        <v>15</v>
      </c>
      <c r="I57" s="91">
        <v>159458.51999999999</v>
      </c>
      <c r="J57" s="91"/>
      <c r="K57" s="90">
        <v>159458.51999999999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90309</v>
      </c>
      <c r="H61" s="17" t="s">
        <v>15</v>
      </c>
      <c r="I61" s="91">
        <v>90309</v>
      </c>
      <c r="J61" s="91"/>
      <c r="K61" s="90">
        <v>90309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1855024.65</v>
      </c>
      <c r="H62" s="17" t="s">
        <v>24</v>
      </c>
      <c r="I62" s="91"/>
      <c r="J62" s="91">
        <v>1855024.65</v>
      </c>
      <c r="K62" s="90">
        <v>1855024.65</v>
      </c>
      <c r="L62" s="18" t="s">
        <v>225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76011.92</v>
      </c>
      <c r="H63" s="17" t="s">
        <v>24</v>
      </c>
      <c r="I63" s="91"/>
      <c r="J63" s="91">
        <v>76011.92</v>
      </c>
      <c r="K63" s="90">
        <v>76011.92</v>
      </c>
      <c r="L63" s="18" t="s">
        <v>226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67534.01999999999</v>
      </c>
      <c r="H66" s="10"/>
      <c r="I66" s="90">
        <v>67534.01999999999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67534.01999999999</v>
      </c>
      <c r="H67" s="17" t="s">
        <v>15</v>
      </c>
      <c r="I67" s="91">
        <v>67534.01999999999</v>
      </c>
      <c r="J67" s="91"/>
      <c r="K67" s="90">
        <v>67534.01999999999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1863858.18</v>
      </c>
      <c r="H70" s="10"/>
      <c r="I70" s="90">
        <v>1649676.25</v>
      </c>
      <c r="J70" s="90">
        <v>214181.93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1863858.18</v>
      </c>
      <c r="H72" s="17" t="s">
        <v>59</v>
      </c>
      <c r="I72" s="91">
        <v>1649676.25</v>
      </c>
      <c r="J72" s="91">
        <v>214181.93</v>
      </c>
      <c r="K72" s="90">
        <v>1863858.18</v>
      </c>
      <c r="L72" s="18" t="s">
        <v>227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21626251.829999998</v>
      </c>
      <c r="H76" s="26"/>
      <c r="I76" s="94">
        <v>17369748.079999998</v>
      </c>
      <c r="J76" s="94">
        <v>4256503.75</v>
      </c>
      <c r="K76" s="90">
        <v>21626251.829999998</v>
      </c>
      <c r="L76" s="27"/>
    </row>
    <row r="77" spans="1:12" ht="15.75" x14ac:dyDescent="0.25">
      <c r="F77" s="83" t="s">
        <v>200</v>
      </c>
      <c r="G77" s="95">
        <v>21626251.830000002</v>
      </c>
      <c r="H77" s="14"/>
      <c r="I77" s="85">
        <v>0.80317885024831881</v>
      </c>
      <c r="J77" s="85">
        <v>0.19682114975168125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137421427.87</v>
      </c>
      <c r="J83" s="87">
        <v>0.12639766846573369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3641197.39</v>
      </c>
      <c r="H8" s="10"/>
      <c r="I8" s="90">
        <v>1937043.23</v>
      </c>
      <c r="J8" s="90">
        <v>1704154.1600000001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10635</v>
      </c>
      <c r="H10" s="17" t="s">
        <v>15</v>
      </c>
      <c r="I10" s="91">
        <v>10635</v>
      </c>
      <c r="J10" s="91"/>
      <c r="K10" s="90">
        <v>10635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1266335.94</v>
      </c>
      <c r="H11" s="17" t="s">
        <v>15</v>
      </c>
      <c r="I11" s="91">
        <v>1266335.94</v>
      </c>
      <c r="J11" s="91"/>
      <c r="K11" s="90">
        <v>1266335.94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913029.81</v>
      </c>
      <c r="H13" s="17" t="s">
        <v>59</v>
      </c>
      <c r="I13" s="91">
        <v>231230.33</v>
      </c>
      <c r="J13" s="91">
        <v>681799.48</v>
      </c>
      <c r="K13" s="90">
        <v>913029.80999999994</v>
      </c>
      <c r="L13" s="80" t="s">
        <v>228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558574.49</v>
      </c>
      <c r="H14" s="17" t="s">
        <v>24</v>
      </c>
      <c r="I14" s="91"/>
      <c r="J14" s="91">
        <v>558574.49</v>
      </c>
      <c r="K14" s="90">
        <v>558574.49</v>
      </c>
      <c r="L14" s="18" t="s">
        <v>229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71176.509999999995</v>
      </c>
      <c r="H15" s="17" t="s">
        <v>24</v>
      </c>
      <c r="I15" s="91"/>
      <c r="J15" s="91">
        <v>71176.509999999995</v>
      </c>
      <c r="K15" s="90">
        <v>71176.509999999995</v>
      </c>
      <c r="L15" s="18" t="s">
        <v>344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379967.12</v>
      </c>
      <c r="H18" s="17" t="s">
        <v>24</v>
      </c>
      <c r="I18" s="91"/>
      <c r="J18" s="91">
        <v>379967.12</v>
      </c>
      <c r="K18" s="90">
        <v>379967.12</v>
      </c>
      <c r="L18" s="80" t="s">
        <v>230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428841.96</v>
      </c>
      <c r="H20" s="17" t="s">
        <v>15</v>
      </c>
      <c r="I20" s="91">
        <v>428841.96</v>
      </c>
      <c r="J20" s="91"/>
      <c r="K20" s="90">
        <v>428841.96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12636.56</v>
      </c>
      <c r="H21" s="17" t="s">
        <v>24</v>
      </c>
      <c r="I21" s="91"/>
      <c r="J21" s="91">
        <v>12636.56</v>
      </c>
      <c r="K21" s="90">
        <v>12636.56</v>
      </c>
      <c r="L21" s="18" t="s">
        <v>231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2050512.67</v>
      </c>
      <c r="H25" s="10"/>
      <c r="I25" s="90">
        <v>808718.77</v>
      </c>
      <c r="J25" s="90">
        <v>1241793.8999999999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2050512.67</v>
      </c>
      <c r="H26" s="17" t="s">
        <v>59</v>
      </c>
      <c r="I26" s="91">
        <v>808718.77</v>
      </c>
      <c r="J26" s="91">
        <v>1241793.8999999999</v>
      </c>
      <c r="K26" s="90">
        <v>2050512.67</v>
      </c>
      <c r="L26" s="18" t="s">
        <v>232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7114195.3100000005</v>
      </c>
      <c r="H42" s="10"/>
      <c r="I42" s="90">
        <v>1321450.53</v>
      </c>
      <c r="J42" s="90">
        <v>5792744.7799999993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3768646.39</v>
      </c>
      <c r="H43" s="17" t="s">
        <v>59</v>
      </c>
      <c r="I43" s="91">
        <v>188432.32</v>
      </c>
      <c r="J43" s="91">
        <v>3580214.07</v>
      </c>
      <c r="K43" s="90">
        <v>3768646.3899999997</v>
      </c>
      <c r="L43" s="80" t="s">
        <v>233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860447.3</v>
      </c>
      <c r="H44" s="17" t="s">
        <v>59</v>
      </c>
      <c r="I44" s="91">
        <v>43022.36</v>
      </c>
      <c r="J44" s="91">
        <v>817424.94</v>
      </c>
      <c r="K44" s="90">
        <v>860447.29999999993</v>
      </c>
      <c r="L44" s="80" t="s">
        <v>233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243661.23</v>
      </c>
      <c r="H46" s="17" t="s">
        <v>59</v>
      </c>
      <c r="I46" s="91">
        <v>12183.06</v>
      </c>
      <c r="J46" s="91">
        <v>231478.17</v>
      </c>
      <c r="K46" s="90">
        <v>243661.23</v>
      </c>
      <c r="L46" s="80" t="s">
        <v>233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741237.41</v>
      </c>
      <c r="H47" s="17" t="s">
        <v>59</v>
      </c>
      <c r="I47" s="91">
        <v>724654.88</v>
      </c>
      <c r="J47" s="91">
        <v>16582.53</v>
      </c>
      <c r="K47" s="90">
        <v>741237.41</v>
      </c>
      <c r="L47" s="80" t="s">
        <v>234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206469.72</v>
      </c>
      <c r="H49" s="81" t="s">
        <v>15</v>
      </c>
      <c r="I49" s="91">
        <v>206469.72</v>
      </c>
      <c r="J49" s="91"/>
      <c r="K49" s="90">
        <v>206469.72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299635.5</v>
      </c>
      <c r="H54" s="17" t="s">
        <v>24</v>
      </c>
      <c r="I54" s="91"/>
      <c r="J54" s="91">
        <v>299635.5</v>
      </c>
      <c r="K54" s="90">
        <v>299635.5</v>
      </c>
      <c r="L54" s="80" t="s">
        <v>235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397098.81</v>
      </c>
      <c r="H55" s="17" t="s">
        <v>24</v>
      </c>
      <c r="I55" s="91"/>
      <c r="J55" s="91">
        <v>397098.81</v>
      </c>
      <c r="K55" s="90">
        <v>397098.81</v>
      </c>
      <c r="L55" s="80" t="s">
        <v>235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146.9</v>
      </c>
      <c r="H60" s="17" t="s">
        <v>15</v>
      </c>
      <c r="I60" s="91">
        <v>146.9</v>
      </c>
      <c r="J60" s="91"/>
      <c r="K60" s="90">
        <v>146.9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146541.29</v>
      </c>
      <c r="H61" s="17" t="s">
        <v>15</v>
      </c>
      <c r="I61" s="91">
        <v>146541.29</v>
      </c>
      <c r="J61" s="91"/>
      <c r="K61" s="90">
        <v>146541.29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450310.76</v>
      </c>
      <c r="H62" s="17" t="s">
        <v>24</v>
      </c>
      <c r="I62" s="91"/>
      <c r="J62" s="91">
        <v>450310.76</v>
      </c>
      <c r="K62" s="90">
        <v>450310.76</v>
      </c>
      <c r="L62" s="80" t="s">
        <v>236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250873.56</v>
      </c>
      <c r="H66" s="10"/>
      <c r="I66" s="90">
        <v>0</v>
      </c>
      <c r="J66" s="90">
        <v>250873.56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250873.56</v>
      </c>
      <c r="H69" s="17" t="s">
        <v>261</v>
      </c>
      <c r="I69" s="91"/>
      <c r="J69" s="91">
        <v>250873.56</v>
      </c>
      <c r="K69" s="90">
        <v>250873.56</v>
      </c>
      <c r="L69" s="18" t="s">
        <v>237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2334354.1399999997</v>
      </c>
      <c r="H70" s="10"/>
      <c r="I70" s="90">
        <v>870050.31</v>
      </c>
      <c r="J70" s="90">
        <v>1464303.83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996537.44</v>
      </c>
      <c r="H72" s="17" t="s">
        <v>59</v>
      </c>
      <c r="I72" s="91">
        <v>870050.31</v>
      </c>
      <c r="J72" s="91">
        <v>126487.13</v>
      </c>
      <c r="K72" s="90">
        <v>996537.44000000006</v>
      </c>
      <c r="L72" s="80" t="s">
        <v>238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1337816.7</v>
      </c>
      <c r="H73" s="17" t="s">
        <v>24</v>
      </c>
      <c r="I73" s="91"/>
      <c r="J73" s="91">
        <v>1337816.7</v>
      </c>
      <c r="K73" s="90">
        <v>1337816.7</v>
      </c>
      <c r="L73" s="18" t="s">
        <v>239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15391133.07</v>
      </c>
      <c r="H76" s="26"/>
      <c r="I76" s="94">
        <v>4937262.84</v>
      </c>
      <c r="J76" s="94">
        <v>10453870.23</v>
      </c>
      <c r="K76" s="90">
        <v>15391133.07</v>
      </c>
      <c r="L76" s="27"/>
    </row>
    <row r="77" spans="1:12" ht="15.75" x14ac:dyDescent="0.25">
      <c r="F77" s="83" t="s">
        <v>200</v>
      </c>
      <c r="G77" s="95">
        <v>15391133.070000002</v>
      </c>
      <c r="H77" s="14"/>
      <c r="I77" s="85">
        <v>0.32078618367763873</v>
      </c>
      <c r="J77" s="85">
        <v>0.67921381632236122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80762948.036839947</v>
      </c>
      <c r="J83" s="87">
        <v>6.1132771400913596E-2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3185385.3400000003</v>
      </c>
      <c r="H8" s="10"/>
      <c r="I8" s="90">
        <v>2548281.4700000002</v>
      </c>
      <c r="J8" s="90">
        <v>637103.87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>
        <v>0</v>
      </c>
      <c r="J9" s="91">
        <v>0</v>
      </c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16956.13</v>
      </c>
      <c r="H10" s="17" t="s">
        <v>15</v>
      </c>
      <c r="I10" s="91">
        <v>16956.13</v>
      </c>
      <c r="J10" s="91">
        <v>0</v>
      </c>
      <c r="K10" s="90">
        <v>16956.13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1110512.52</v>
      </c>
      <c r="H11" s="17" t="s">
        <v>15</v>
      </c>
      <c r="I11" s="91">
        <v>1110512.52</v>
      </c>
      <c r="J11" s="91">
        <v>0</v>
      </c>
      <c r="K11" s="90">
        <v>1110512.52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153034.35</v>
      </c>
      <c r="H12" s="17" t="s">
        <v>15</v>
      </c>
      <c r="I12" s="91">
        <v>153034.35</v>
      </c>
      <c r="J12" s="91">
        <v>0</v>
      </c>
      <c r="K12" s="90">
        <v>153034.35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579797.82999999996</v>
      </c>
      <c r="H13" s="17" t="s">
        <v>15</v>
      </c>
      <c r="I13" s="91">
        <v>579797.82999999996</v>
      </c>
      <c r="J13" s="91">
        <v>0</v>
      </c>
      <c r="K13" s="90">
        <v>579797.82999999996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>
        <v>0</v>
      </c>
      <c r="J14" s="91">
        <v>0</v>
      </c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205198.1</v>
      </c>
      <c r="H15" s="17" t="s">
        <v>15</v>
      </c>
      <c r="I15" s="91">
        <v>205198.1</v>
      </c>
      <c r="J15" s="91">
        <v>0</v>
      </c>
      <c r="K15" s="90">
        <v>205198.1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>
        <v>0</v>
      </c>
      <c r="J16" s="91">
        <v>0</v>
      </c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4732.46</v>
      </c>
      <c r="H17" s="17" t="s">
        <v>24</v>
      </c>
      <c r="I17" s="91">
        <v>0</v>
      </c>
      <c r="J17" s="91">
        <v>4732.46</v>
      </c>
      <c r="K17" s="90">
        <v>4732.46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632371.41</v>
      </c>
      <c r="H18" s="17" t="s">
        <v>24</v>
      </c>
      <c r="I18" s="91">
        <v>0</v>
      </c>
      <c r="J18" s="91">
        <v>632371.41</v>
      </c>
      <c r="K18" s="90">
        <v>632371.41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>
        <v>0</v>
      </c>
      <c r="J19" s="92">
        <v>0</v>
      </c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482782.54</v>
      </c>
      <c r="H20" s="17" t="s">
        <v>15</v>
      </c>
      <c r="I20" s="91">
        <v>482782.54</v>
      </c>
      <c r="J20" s="91">
        <v>0</v>
      </c>
      <c r="K20" s="90">
        <v>482782.54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>
        <v>0</v>
      </c>
      <c r="J21" s="91">
        <v>0</v>
      </c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>
        <v>0</v>
      </c>
      <c r="J22" s="91">
        <v>0</v>
      </c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>
        <v>0</v>
      </c>
      <c r="J23" s="91">
        <v>0</v>
      </c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>
        <v>0</v>
      </c>
      <c r="J24" s="93">
        <v>0</v>
      </c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3086712.5799999996</v>
      </c>
      <c r="H25" s="10"/>
      <c r="I25" s="90">
        <v>1729829.77</v>
      </c>
      <c r="J25" s="90">
        <v>1356882.81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-608016</v>
      </c>
      <c r="H26" s="17" t="s">
        <v>24</v>
      </c>
      <c r="I26" s="91">
        <v>0</v>
      </c>
      <c r="J26" s="91">
        <v>-608016</v>
      </c>
      <c r="K26" s="90">
        <v>-608016</v>
      </c>
      <c r="L26" s="18" t="s">
        <v>345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>
        <v>0</v>
      </c>
      <c r="J27" s="91">
        <v>0</v>
      </c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305944.18</v>
      </c>
      <c r="H28" s="17" t="s">
        <v>15</v>
      </c>
      <c r="I28" s="91">
        <v>305944.18</v>
      </c>
      <c r="J28" s="91">
        <v>0</v>
      </c>
      <c r="K28" s="90">
        <v>305944.18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84690.8</v>
      </c>
      <c r="H29" s="17" t="s">
        <v>15</v>
      </c>
      <c r="I29" s="91">
        <v>84690.8</v>
      </c>
      <c r="J29" s="91">
        <v>0</v>
      </c>
      <c r="K29" s="90">
        <v>84690.8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890791.42</v>
      </c>
      <c r="H30" s="17" t="s">
        <v>59</v>
      </c>
      <c r="I30" s="91">
        <v>47899.420000000042</v>
      </c>
      <c r="J30" s="91">
        <v>842892</v>
      </c>
      <c r="K30" s="90">
        <v>890791.42</v>
      </c>
      <c r="L30" s="80" t="s">
        <v>346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404114.09</v>
      </c>
      <c r="H31" s="17" t="s">
        <v>15</v>
      </c>
      <c r="I31" s="91">
        <v>404114.09</v>
      </c>
      <c r="J31" s="91">
        <v>0</v>
      </c>
      <c r="K31" s="90">
        <v>404114.09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495987.32</v>
      </c>
      <c r="H32" s="17" t="s">
        <v>24</v>
      </c>
      <c r="I32" s="91">
        <v>0</v>
      </c>
      <c r="J32" s="91">
        <v>495987.32</v>
      </c>
      <c r="K32" s="90">
        <v>495987.32</v>
      </c>
      <c r="L32" s="18" t="s">
        <v>249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390147.3</v>
      </c>
      <c r="H33" s="17" t="s">
        <v>24</v>
      </c>
      <c r="I33" s="91">
        <v>0</v>
      </c>
      <c r="J33" s="91">
        <v>390147.3</v>
      </c>
      <c r="K33" s="90">
        <v>390147.3</v>
      </c>
      <c r="L33" s="80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167033.87</v>
      </c>
      <c r="H34" s="17" t="s">
        <v>15</v>
      </c>
      <c r="I34" s="91">
        <v>167033.87</v>
      </c>
      <c r="J34" s="91">
        <v>0</v>
      </c>
      <c r="K34" s="90">
        <v>167033.87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515882.36</v>
      </c>
      <c r="H35" s="17" t="s">
        <v>15</v>
      </c>
      <c r="I35" s="91">
        <v>515882.36</v>
      </c>
      <c r="J35" s="91">
        <v>0</v>
      </c>
      <c r="K35" s="90">
        <v>515882.36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>
        <v>0</v>
      </c>
      <c r="J36" s="91">
        <v>0</v>
      </c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>
        <v>0</v>
      </c>
      <c r="J37" s="91">
        <v>0</v>
      </c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>
        <v>0</v>
      </c>
      <c r="J38" s="91">
        <v>0</v>
      </c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>
        <v>0</v>
      </c>
      <c r="J39" s="91">
        <v>0</v>
      </c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235872.19</v>
      </c>
      <c r="H40" s="17" t="s">
        <v>24</v>
      </c>
      <c r="I40" s="91">
        <v>0</v>
      </c>
      <c r="J40" s="91">
        <v>235872.19</v>
      </c>
      <c r="K40" s="90">
        <v>235872.19</v>
      </c>
      <c r="L40" s="80" t="s">
        <v>240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204265.05</v>
      </c>
      <c r="H41" s="17" t="s">
        <v>15</v>
      </c>
      <c r="I41" s="91">
        <v>204265.05</v>
      </c>
      <c r="J41" s="91">
        <v>0</v>
      </c>
      <c r="K41" s="90">
        <v>204265.05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6628841.2499999991</v>
      </c>
      <c r="H42" s="10"/>
      <c r="I42" s="90">
        <v>2113392.96</v>
      </c>
      <c r="J42" s="90">
        <v>4515448.29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2452101.42</v>
      </c>
      <c r="H43" s="17" t="s">
        <v>24</v>
      </c>
      <c r="I43" s="91">
        <v>0</v>
      </c>
      <c r="J43" s="91">
        <v>2452101.42</v>
      </c>
      <c r="K43" s="90">
        <v>2452101.42</v>
      </c>
      <c r="L43" s="80" t="s">
        <v>241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551465.34</v>
      </c>
      <c r="H44" s="17" t="s">
        <v>24</v>
      </c>
      <c r="I44" s="91">
        <v>0</v>
      </c>
      <c r="J44" s="91">
        <v>551465.34</v>
      </c>
      <c r="K44" s="90">
        <v>551465.34</v>
      </c>
      <c r="L44" s="80" t="s">
        <v>241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521821.2</v>
      </c>
      <c r="H45" s="17" t="s">
        <v>24</v>
      </c>
      <c r="I45" s="91">
        <v>0</v>
      </c>
      <c r="J45" s="91">
        <v>521821.2</v>
      </c>
      <c r="K45" s="90">
        <v>521821.2</v>
      </c>
      <c r="L45" s="80" t="s">
        <v>241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>
        <v>0</v>
      </c>
      <c r="J46" s="91">
        <v>0</v>
      </c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1869506.17</v>
      </c>
      <c r="H47" s="17" t="s">
        <v>59</v>
      </c>
      <c r="I47" s="91">
        <v>1850547.27</v>
      </c>
      <c r="J47" s="91">
        <v>18958.900000000001</v>
      </c>
      <c r="K47" s="90">
        <v>1869506.17</v>
      </c>
      <c r="L47" s="80" t="s">
        <v>347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>
        <v>0</v>
      </c>
      <c r="J48" s="91">
        <v>0</v>
      </c>
      <c r="K48" s="90">
        <v>0</v>
      </c>
      <c r="L48" s="80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189536.82</v>
      </c>
      <c r="H49" s="17" t="s">
        <v>15</v>
      </c>
      <c r="I49" s="91">
        <v>189536.82</v>
      </c>
      <c r="J49" s="91">
        <v>0</v>
      </c>
      <c r="K49" s="90">
        <v>189536.82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246948.46000000002</v>
      </c>
      <c r="H50" s="17" t="s">
        <v>24</v>
      </c>
      <c r="I50" s="91">
        <v>0</v>
      </c>
      <c r="J50" s="91">
        <v>246948.46000000002</v>
      </c>
      <c r="K50" s="90">
        <v>246948.46000000002</v>
      </c>
      <c r="L50" s="80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>
        <v>0</v>
      </c>
      <c r="J51" s="91">
        <v>0</v>
      </c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56500.46</v>
      </c>
      <c r="H52" s="17" t="s">
        <v>24</v>
      </c>
      <c r="I52" s="91">
        <v>0</v>
      </c>
      <c r="J52" s="91">
        <v>56500.46</v>
      </c>
      <c r="K52" s="90">
        <v>56500.46</v>
      </c>
      <c r="L52" s="80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>
        <v>0</v>
      </c>
      <c r="J53" s="91">
        <v>0</v>
      </c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0</v>
      </c>
      <c r="H54" s="17"/>
      <c r="I54" s="91">
        <v>0</v>
      </c>
      <c r="J54" s="91">
        <v>0</v>
      </c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>
        <v>0</v>
      </c>
      <c r="J55" s="91">
        <v>0</v>
      </c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>
        <v>0</v>
      </c>
      <c r="J56" s="91">
        <v>0</v>
      </c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>
        <v>0</v>
      </c>
      <c r="J57" s="91">
        <v>0</v>
      </c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>
        <v>0</v>
      </c>
      <c r="J58" s="91">
        <v>0</v>
      </c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/>
      <c r="I59" s="91">
        <v>0</v>
      </c>
      <c r="J59" s="91">
        <v>0</v>
      </c>
      <c r="K59" s="90">
        <v>0</v>
      </c>
      <c r="L59" s="80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9930.4699999999993</v>
      </c>
      <c r="H60" s="17" t="s">
        <v>24</v>
      </c>
      <c r="I60" s="91">
        <v>0</v>
      </c>
      <c r="J60" s="91">
        <v>9930.4699999999993</v>
      </c>
      <c r="K60" s="90">
        <v>9930.4699999999993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38417.01</v>
      </c>
      <c r="H61" s="17" t="s">
        <v>15</v>
      </c>
      <c r="I61" s="91">
        <v>38417.01</v>
      </c>
      <c r="J61" s="91">
        <v>0</v>
      </c>
      <c r="K61" s="90">
        <v>38417.01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662620.09</v>
      </c>
      <c r="H62" s="17" t="s">
        <v>59</v>
      </c>
      <c r="I62" s="91">
        <v>34891.859999999986</v>
      </c>
      <c r="J62" s="91">
        <v>627728.23</v>
      </c>
      <c r="K62" s="90">
        <v>662620.09</v>
      </c>
      <c r="L62" s="80" t="s">
        <v>250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29993.81</v>
      </c>
      <c r="H63" s="17" t="s">
        <v>24</v>
      </c>
      <c r="I63" s="91">
        <v>0</v>
      </c>
      <c r="J63" s="91">
        <v>29993.81</v>
      </c>
      <c r="K63" s="90">
        <v>29993.81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440533.62</v>
      </c>
      <c r="H66" s="10"/>
      <c r="I66" s="90">
        <v>440533.62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0</v>
      </c>
      <c r="H67" s="17"/>
      <c r="I67" s="91">
        <v>0</v>
      </c>
      <c r="J67" s="91">
        <v>0</v>
      </c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>
        <v>440533.62</v>
      </c>
      <c r="H68" s="17" t="s">
        <v>15</v>
      </c>
      <c r="I68" s="91">
        <v>440533.62</v>
      </c>
      <c r="J68" s="91">
        <v>0</v>
      </c>
      <c r="K68" s="90">
        <v>440533.62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0</v>
      </c>
      <c r="H69" s="17"/>
      <c r="I69" s="91">
        <v>0</v>
      </c>
      <c r="J69" s="91">
        <v>0</v>
      </c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3122715.33</v>
      </c>
      <c r="H70" s="10"/>
      <c r="I70" s="90">
        <v>1536778.94</v>
      </c>
      <c r="J70" s="90">
        <v>1585936.3900000001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>
        <v>0</v>
      </c>
      <c r="J71" s="91">
        <v>0</v>
      </c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2419008.94</v>
      </c>
      <c r="H72" s="17" t="s">
        <v>59</v>
      </c>
      <c r="I72" s="91">
        <v>1536778.94</v>
      </c>
      <c r="J72" s="91">
        <v>882230</v>
      </c>
      <c r="K72" s="90">
        <v>2419008.94</v>
      </c>
      <c r="L72" s="80" t="s">
        <v>283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703706.39</v>
      </c>
      <c r="H73" s="17" t="s">
        <v>24</v>
      </c>
      <c r="I73" s="91">
        <v>0</v>
      </c>
      <c r="J73" s="91">
        <v>703706.39</v>
      </c>
      <c r="K73" s="90">
        <v>703706.39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16464188.119999997</v>
      </c>
      <c r="H76" s="26"/>
      <c r="I76" s="94">
        <v>8368816.7599999998</v>
      </c>
      <c r="J76" s="94">
        <v>8095371.3600000013</v>
      </c>
      <c r="K76" s="90">
        <v>16464188.120000001</v>
      </c>
      <c r="L76" s="27"/>
    </row>
    <row r="77" spans="1:12" ht="15.75" x14ac:dyDescent="0.25">
      <c r="F77" s="83" t="s">
        <v>200</v>
      </c>
      <c r="G77" s="95">
        <v>16464188.120000001</v>
      </c>
      <c r="H77" s="14"/>
      <c r="I77" s="85">
        <v>0.50830424792303708</v>
      </c>
      <c r="J77" s="85">
        <v>0.4916957520769632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83204343.896119535</v>
      </c>
      <c r="J83" s="87">
        <v>0.10058148851517237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3" t="s">
        <v>174</v>
      </c>
      <c r="C1" s="150"/>
      <c r="D1" s="150"/>
      <c r="E1" s="150"/>
      <c r="F1" s="150"/>
    </row>
    <row r="2" spans="1:11" ht="15.75" x14ac:dyDescent="0.25">
      <c r="B2" s="154" t="s">
        <v>291</v>
      </c>
      <c r="C2" s="150"/>
      <c r="D2" s="150"/>
      <c r="E2" s="150"/>
      <c r="F2" s="150"/>
    </row>
    <row r="3" spans="1:11" ht="15.75" x14ac:dyDescent="0.25">
      <c r="B3" s="151" t="s">
        <v>176</v>
      </c>
      <c r="C3" s="150"/>
      <c r="D3" s="150"/>
      <c r="E3" s="150"/>
      <c r="F3" s="150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0.19682114975168125</v>
      </c>
      <c r="D7" s="32">
        <v>18</v>
      </c>
      <c r="E7" s="37" t="s">
        <v>156</v>
      </c>
      <c r="F7" s="41">
        <f>'Summary Analytics'!E17</f>
        <v>4.6575210844637956E-2</v>
      </c>
      <c r="G7" s="61">
        <f>'Summary Analytics'!G17</f>
        <v>309.24372037729358</v>
      </c>
      <c r="H7" s="32">
        <v>18</v>
      </c>
      <c r="I7" s="71" t="s">
        <v>152</v>
      </c>
      <c r="J7" s="41">
        <f>'FSC JAX'!J83</f>
        <v>4.4506279983323925E-2</v>
      </c>
      <c r="K7" s="103">
        <f>'Summary Analytics'!J13</f>
        <v>-6.5114750914781958E-3</v>
      </c>
    </row>
    <row r="8" spans="1:11" x14ac:dyDescent="0.2">
      <c r="A8" s="32">
        <v>22</v>
      </c>
      <c r="B8" s="37" t="s">
        <v>196</v>
      </c>
      <c r="C8" s="41">
        <f>'Summary Analytics'!D7</f>
        <v>0.40615028526066288</v>
      </c>
      <c r="D8" s="32">
        <v>11</v>
      </c>
      <c r="E8" s="37" t="s">
        <v>208</v>
      </c>
      <c r="F8" s="41">
        <f>'Summary Analytics'!E25</f>
        <v>5.4680908552837616E-2</v>
      </c>
      <c r="G8" s="61">
        <f>'Summary Analytics'!G25</f>
        <v>346.89161835716925</v>
      </c>
      <c r="H8" s="65">
        <v>11</v>
      </c>
      <c r="I8" s="71" t="s">
        <v>156</v>
      </c>
      <c r="J8" s="41">
        <f>'INDIAN RIVER'!J83</f>
        <v>4.6575210844637956E-2</v>
      </c>
      <c r="K8" s="103">
        <f>'Summary Analytics'!J17</f>
        <v>6.4479295117620475E-3</v>
      </c>
    </row>
    <row r="9" spans="1:11" x14ac:dyDescent="0.2">
      <c r="A9" s="32">
        <v>1</v>
      </c>
      <c r="B9" s="37" t="s">
        <v>170</v>
      </c>
      <c r="C9" s="41">
        <f>'Summary Analytics'!D32</f>
        <v>0.44054802349696992</v>
      </c>
      <c r="D9" s="32">
        <v>19</v>
      </c>
      <c r="E9" s="37" t="s">
        <v>171</v>
      </c>
      <c r="F9" s="41">
        <f>'Summary Analytics'!E33</f>
        <v>5.3661008575098305E-2</v>
      </c>
      <c r="G9" s="61">
        <f>'Summary Analytics'!G33</f>
        <v>350.55674333046949</v>
      </c>
      <c r="H9" s="32">
        <v>7</v>
      </c>
      <c r="I9" s="71" t="s">
        <v>171</v>
      </c>
      <c r="J9" s="41">
        <f>TALLAHASSEE!J83</f>
        <v>5.3661008575098305E-2</v>
      </c>
      <c r="K9" s="103">
        <f>'Summary Analytics'!J33</f>
        <v>-4.3864753046922375E-3</v>
      </c>
    </row>
    <row r="10" spans="1:11" x14ac:dyDescent="0.2">
      <c r="A10" s="32">
        <v>26</v>
      </c>
      <c r="B10" s="37" t="s">
        <v>156</v>
      </c>
      <c r="C10" s="41">
        <f>'Summary Analytics'!D17</f>
        <v>0.45517411939233593</v>
      </c>
      <c r="D10" s="32">
        <v>27</v>
      </c>
      <c r="E10" s="37" t="s">
        <v>163</v>
      </c>
      <c r="F10" s="41">
        <f>'Summary Analytics'!E24</f>
        <v>5.8503708615376571E-2</v>
      </c>
      <c r="G10" s="61">
        <f>'Summary Analytics'!G24</f>
        <v>356.50505854069456</v>
      </c>
      <c r="H10" s="32">
        <v>27</v>
      </c>
      <c r="I10" s="71" t="s">
        <v>208</v>
      </c>
      <c r="J10" s="41">
        <f>PASCO!J83</f>
        <v>5.4680908552837616E-2</v>
      </c>
      <c r="K10" s="103">
        <f>'Summary Analytics'!J25</f>
        <v>-4.6082367248067094E-3</v>
      </c>
    </row>
    <row r="11" spans="1:11" x14ac:dyDescent="0.2">
      <c r="A11" s="32">
        <v>5</v>
      </c>
      <c r="B11" s="37" t="s">
        <v>151</v>
      </c>
      <c r="C11" s="41">
        <f>'Summary Analytics'!D11</f>
        <v>0.46780545333149159</v>
      </c>
      <c r="D11" s="32">
        <v>7</v>
      </c>
      <c r="E11" s="37" t="s">
        <v>152</v>
      </c>
      <c r="F11" s="41">
        <f>'Summary Analytics'!E13</f>
        <v>4.4506279983323925E-2</v>
      </c>
      <c r="G11" s="61">
        <f>'Summary Analytics'!G13</f>
        <v>360.45632574122152</v>
      </c>
      <c r="H11" s="32">
        <v>19</v>
      </c>
      <c r="I11" s="71" t="s">
        <v>150</v>
      </c>
      <c r="J11" s="41">
        <f>CHIPOLA!J83</f>
        <v>5.822627693885396E-2</v>
      </c>
      <c r="K11" s="103">
        <f>'Summary Analytics'!J10</f>
        <v>-4.6188160112475854E-2</v>
      </c>
    </row>
    <row r="12" spans="1:11" x14ac:dyDescent="0.2">
      <c r="A12" s="32">
        <v>28</v>
      </c>
      <c r="B12" s="37" t="s">
        <v>207</v>
      </c>
      <c r="C12" s="41">
        <f>'Summary Analytics'!D12</f>
        <v>0.47102682559431508</v>
      </c>
      <c r="D12" s="32">
        <v>24</v>
      </c>
      <c r="E12" s="37" t="s">
        <v>168</v>
      </c>
      <c r="F12" s="41">
        <f>'Summary Analytics'!E30</f>
        <v>6.1132771400913596E-2</v>
      </c>
      <c r="G12" s="61">
        <f>'Summary Analytics'!G30</f>
        <v>445.42847450899023</v>
      </c>
      <c r="H12" s="32">
        <v>16</v>
      </c>
      <c r="I12" s="71" t="s">
        <v>163</v>
      </c>
      <c r="J12" s="41">
        <f>'PALM BEACH'!J83</f>
        <v>5.8503708615376571E-2</v>
      </c>
      <c r="K12" s="103">
        <f>'Summary Analytics'!J24</f>
        <v>1.8913153151854184E-2</v>
      </c>
    </row>
    <row r="13" spans="1:11" x14ac:dyDescent="0.2">
      <c r="A13" s="32">
        <v>15</v>
      </c>
      <c r="B13" s="37" t="s">
        <v>169</v>
      </c>
      <c r="C13" s="41">
        <f>'Summary Analytics'!D31</f>
        <v>0.4916957520769632</v>
      </c>
      <c r="D13" s="32">
        <v>3</v>
      </c>
      <c r="E13" s="37" t="s">
        <v>149</v>
      </c>
      <c r="F13" s="41">
        <f>'Summary Analytics'!E9</f>
        <v>6.0177942256491174E-2</v>
      </c>
      <c r="G13" s="61">
        <f>'Summary Analytics'!G9</f>
        <v>457.52611957704863</v>
      </c>
      <c r="H13" s="32">
        <v>3</v>
      </c>
      <c r="I13" s="71" t="s">
        <v>149</v>
      </c>
      <c r="J13" s="41">
        <f>CENTRAL!J83</f>
        <v>6.0177942256491174E-2</v>
      </c>
      <c r="K13" s="103">
        <f>'Summary Analytics'!J9</f>
        <v>-1.6000263836580958E-3</v>
      </c>
    </row>
    <row r="14" spans="1:11" x14ac:dyDescent="0.2">
      <c r="A14" s="32">
        <v>10</v>
      </c>
      <c r="B14" s="37" t="s">
        <v>163</v>
      </c>
      <c r="C14" s="41">
        <f>'Summary Analytics'!D24</f>
        <v>0.52031400121145011</v>
      </c>
      <c r="D14" s="32">
        <v>6</v>
      </c>
      <c r="E14" s="37" t="s">
        <v>172</v>
      </c>
      <c r="F14" s="41">
        <f>'Summary Analytics'!E34</f>
        <v>7.5229453698101093E-2</v>
      </c>
      <c r="G14" s="61">
        <f>'Summary Analytics'!G34</f>
        <v>469.18140956612172</v>
      </c>
      <c r="H14" s="32">
        <v>24</v>
      </c>
      <c r="I14" s="71" t="s">
        <v>168</v>
      </c>
      <c r="J14" s="41">
        <f>'SANTA FE'!J83</f>
        <v>6.1132771400913596E-2</v>
      </c>
      <c r="K14" s="103">
        <f>'Summary Analytics'!J30</f>
        <v>-2.7552093059134558E-3</v>
      </c>
    </row>
    <row r="15" spans="1:11" x14ac:dyDescent="0.2">
      <c r="A15" s="32">
        <v>6</v>
      </c>
      <c r="B15" s="37" t="s">
        <v>155</v>
      </c>
      <c r="C15" s="41">
        <f>'Summary Analytics'!D16</f>
        <v>0.52811364250683657</v>
      </c>
      <c r="D15" s="32">
        <v>2</v>
      </c>
      <c r="E15" s="37" t="s">
        <v>155</v>
      </c>
      <c r="F15" s="41">
        <f>'Summary Analytics'!E16</f>
        <v>8.5766584559180917E-2</v>
      </c>
      <c r="G15" s="61">
        <f>'Summary Analytics'!G16</f>
        <v>500.64300923957921</v>
      </c>
      <c r="H15" s="32">
        <v>21</v>
      </c>
      <c r="I15" s="71" t="s">
        <v>161</v>
      </c>
      <c r="J15" s="41">
        <f>'NORTH FLORIDA'!J83</f>
        <v>6.3824209191523235E-2</v>
      </c>
      <c r="K15" s="103">
        <f>'Summary Analytics'!J22</f>
        <v>3.1384441952796924E-3</v>
      </c>
    </row>
    <row r="16" spans="1:11" x14ac:dyDescent="0.2">
      <c r="A16" s="32">
        <v>25</v>
      </c>
      <c r="B16" s="37" t="s">
        <v>157</v>
      </c>
      <c r="C16" s="41">
        <f>'Summary Analytics'!D18</f>
        <v>0.53168261824057439</v>
      </c>
      <c r="D16" s="32">
        <v>10</v>
      </c>
      <c r="E16" s="37" t="s">
        <v>148</v>
      </c>
      <c r="F16" s="41">
        <f>'Summary Analytics'!E8</f>
        <v>7.9907287529062426E-2</v>
      </c>
      <c r="G16" s="61">
        <f>'Summary Analytics'!G8</f>
        <v>500.65121105068306</v>
      </c>
      <c r="H16" s="32">
        <v>28</v>
      </c>
      <c r="I16" s="71" t="s">
        <v>172</v>
      </c>
      <c r="J16" s="41">
        <f>VALENCIA!J83</f>
        <v>7.5229453698101093E-2</v>
      </c>
      <c r="K16" s="103">
        <f>'Summary Analytics'!J34</f>
        <v>-5.7733990250476014E-3</v>
      </c>
    </row>
    <row r="17" spans="1:11" x14ac:dyDescent="0.2">
      <c r="B17" s="37" t="s">
        <v>172</v>
      </c>
      <c r="C17" s="41">
        <f>'Summary Analytics'!D34</f>
        <v>0.54353215279521516</v>
      </c>
      <c r="D17" s="32">
        <v>28</v>
      </c>
      <c r="E17" s="48" t="s">
        <v>177</v>
      </c>
      <c r="F17" s="41">
        <f>'Summary Analytics'!E35</f>
        <v>8.0261128041040283E-2</v>
      </c>
      <c r="G17" s="61">
        <f>'Summary Analytics'!G35</f>
        <v>555.04180736703825</v>
      </c>
      <c r="H17" s="32">
        <v>2</v>
      </c>
      <c r="I17" s="71" t="s">
        <v>148</v>
      </c>
      <c r="J17" s="41">
        <f>BROWARD!J83</f>
        <v>7.9907287529062426E-2</v>
      </c>
      <c r="K17" s="103">
        <f>'Summary Analytics'!J8</f>
        <v>-1.9481344137153439E-3</v>
      </c>
    </row>
    <row r="18" spans="1:11" x14ac:dyDescent="0.2">
      <c r="A18" s="32">
        <v>20</v>
      </c>
      <c r="B18" s="48" t="s">
        <v>177</v>
      </c>
      <c r="C18" s="41">
        <f>'Summary Analytics'!D35</f>
        <v>0.55748878459704576</v>
      </c>
      <c r="E18" s="37" t="s">
        <v>160</v>
      </c>
      <c r="F18" s="41">
        <f>'Summary Analytics'!E21</f>
        <v>8.1019750358254192E-2</v>
      </c>
      <c r="G18" s="61">
        <f>'Summary Analytics'!G21</f>
        <v>559.44183557645533</v>
      </c>
      <c r="I18" s="48" t="s">
        <v>177</v>
      </c>
      <c r="J18" s="41">
        <f>'System Summary'!I83</f>
        <v>8.0261128041040283E-2</v>
      </c>
      <c r="K18" s="103">
        <f>'Summary Analytics'!J35</f>
        <v>-1.8579898801794892E-3</v>
      </c>
    </row>
    <row r="19" spans="1:11" x14ac:dyDescent="0.2">
      <c r="A19" s="32">
        <v>11</v>
      </c>
      <c r="B19" s="37" t="s">
        <v>166</v>
      </c>
      <c r="C19" s="41">
        <f>'Summary Analytics'!D28</f>
        <v>0.56741594470296031</v>
      </c>
      <c r="D19" s="32">
        <v>25</v>
      </c>
      <c r="E19" s="37" t="s">
        <v>207</v>
      </c>
      <c r="F19" s="41">
        <f>'Summary Analytics'!E12</f>
        <v>8.9051027408924815E-2</v>
      </c>
      <c r="G19" s="61">
        <f>'Summary Analytics'!G12</f>
        <v>566.39581121687036</v>
      </c>
      <c r="H19" s="32">
        <v>6</v>
      </c>
      <c r="I19" s="71" t="s">
        <v>165</v>
      </c>
      <c r="J19" s="41">
        <f>POLK!J83</f>
        <v>8.0267149759406908E-2</v>
      </c>
      <c r="K19" s="103">
        <f>'Summary Analytics'!J27</f>
        <v>9.6582068358828932E-4</v>
      </c>
    </row>
    <row r="20" spans="1:11" x14ac:dyDescent="0.2">
      <c r="A20" s="32">
        <v>2</v>
      </c>
      <c r="B20" s="37" t="s">
        <v>148</v>
      </c>
      <c r="C20" s="41">
        <f>'Summary Analytics'!D8</f>
        <v>0.57214188290601209</v>
      </c>
      <c r="D20" s="32">
        <v>21</v>
      </c>
      <c r="E20" s="37" t="s">
        <v>165</v>
      </c>
      <c r="F20" s="41">
        <f>'Summary Analytics'!E27</f>
        <v>8.0267149759406908E-2</v>
      </c>
      <c r="G20" s="61">
        <f>'Summary Analytics'!G27</f>
        <v>629.24212613921941</v>
      </c>
      <c r="H20" s="32">
        <v>9</v>
      </c>
      <c r="I20" s="71" t="s">
        <v>160</v>
      </c>
      <c r="J20" s="41">
        <f>MIAMI!J83</f>
        <v>8.1019750358254192E-2</v>
      </c>
      <c r="K20" s="103">
        <f>'Summary Analytics'!J21</f>
        <v>-1.9371550269225893E-2</v>
      </c>
    </row>
    <row r="21" spans="1:11" x14ac:dyDescent="0.2">
      <c r="A21" s="32">
        <v>9</v>
      </c>
      <c r="B21" s="37" t="s">
        <v>209</v>
      </c>
      <c r="C21" s="41">
        <f>'Summary Analytics'!D19</f>
        <v>0.58547223177689478</v>
      </c>
      <c r="D21" s="32">
        <v>5</v>
      </c>
      <c r="E21" s="37" t="s">
        <v>169</v>
      </c>
      <c r="F21" s="41">
        <f>'Summary Analytics'!E31</f>
        <v>0.10058148851517237</v>
      </c>
      <c r="G21" s="61">
        <f>'Summary Analytics'!G31</f>
        <v>650.8595173470419</v>
      </c>
      <c r="H21" s="32">
        <v>10</v>
      </c>
      <c r="I21" s="71" t="s">
        <v>155</v>
      </c>
      <c r="J21" s="41">
        <f>HILLSBOROUGH!J83</f>
        <v>8.5766584559180917E-2</v>
      </c>
      <c r="K21" s="103">
        <f>'Summary Analytics'!J16</f>
        <v>-3.7347738018324722E-3</v>
      </c>
    </row>
    <row r="22" spans="1:11" x14ac:dyDescent="0.2">
      <c r="A22" s="32">
        <v>4</v>
      </c>
      <c r="B22" s="37" t="s">
        <v>160</v>
      </c>
      <c r="C22" s="41">
        <f>'Summary Analytics'!D21</f>
        <v>0.58641385913270172</v>
      </c>
      <c r="D22" s="32">
        <v>1</v>
      </c>
      <c r="E22" s="37" t="s">
        <v>151</v>
      </c>
      <c r="F22" s="41">
        <f>'Summary Analytics'!E11</f>
        <v>9.2117093381321472E-2</v>
      </c>
      <c r="G22" s="61">
        <f>'Summary Analytics'!G11</f>
        <v>652.36920496145774</v>
      </c>
      <c r="H22" s="32">
        <v>25</v>
      </c>
      <c r="I22" s="71" t="s">
        <v>207</v>
      </c>
      <c r="J22" s="41">
        <f>SOUTHWESTERN!J83</f>
        <v>8.9051027408924815E-2</v>
      </c>
      <c r="K22" s="103">
        <f>'Summary Analytics'!J12</f>
        <v>5.7627804948178485E-3</v>
      </c>
    </row>
    <row r="23" spans="1:11" x14ac:dyDescent="0.2">
      <c r="A23" s="32">
        <v>8</v>
      </c>
      <c r="B23" s="37" t="s">
        <v>165</v>
      </c>
      <c r="C23" s="41">
        <f>'Summary Analytics'!D27</f>
        <v>0.58657883760033491</v>
      </c>
      <c r="D23" s="32">
        <v>15</v>
      </c>
      <c r="E23" s="37" t="s">
        <v>196</v>
      </c>
      <c r="F23" s="41">
        <f>'Summary Analytics'!E7</f>
        <v>9.944339510899812E-2</v>
      </c>
      <c r="G23" s="61">
        <f>'Summary Analytics'!G7</f>
        <v>680.12680800845465</v>
      </c>
      <c r="H23" s="32">
        <v>1</v>
      </c>
      <c r="I23" s="71" t="s">
        <v>154</v>
      </c>
      <c r="J23" s="41">
        <f>'GULF COAST'!J83</f>
        <v>9.0135782651354426E-2</v>
      </c>
      <c r="K23" s="103">
        <f>'Summary Analytics'!J15</f>
        <v>4.8873048084404624E-3</v>
      </c>
    </row>
    <row r="24" spans="1:11" x14ac:dyDescent="0.2">
      <c r="A24" s="32">
        <v>21</v>
      </c>
      <c r="B24" s="37" t="s">
        <v>154</v>
      </c>
      <c r="C24" s="41">
        <f>'Summary Analytics'!D15</f>
        <v>0.58762284212121174</v>
      </c>
      <c r="D24" s="32">
        <v>16</v>
      </c>
      <c r="E24" s="37" t="s">
        <v>161</v>
      </c>
      <c r="F24" s="41">
        <f>'Summary Analytics'!E22</f>
        <v>6.3824209191523235E-2</v>
      </c>
      <c r="G24" s="61">
        <f>'Summary Analytics'!G22</f>
        <v>697.98440453686203</v>
      </c>
      <c r="H24" s="32">
        <v>5</v>
      </c>
      <c r="I24" s="71" t="s">
        <v>151</v>
      </c>
      <c r="J24" s="41">
        <f>DAYTONA!J83</f>
        <v>9.2117093381321472E-2</v>
      </c>
      <c r="K24" s="103">
        <f>'Summary Analytics'!J11</f>
        <v>-1.3048705704106767E-3</v>
      </c>
    </row>
    <row r="25" spans="1:11" x14ac:dyDescent="0.2">
      <c r="A25" s="32">
        <v>13</v>
      </c>
      <c r="B25" s="37" t="s">
        <v>153</v>
      </c>
      <c r="C25" s="41">
        <f>'Summary Analytics'!D14</f>
        <v>0.5915897751256175</v>
      </c>
      <c r="D25" s="32">
        <v>14</v>
      </c>
      <c r="E25" s="37" t="s">
        <v>166</v>
      </c>
      <c r="F25" s="41">
        <f>'Summary Analytics'!E28</f>
        <v>9.9101709592489443E-2</v>
      </c>
      <c r="G25" s="61">
        <f>'Summary Analytics'!G28</f>
        <v>711.69760301584188</v>
      </c>
      <c r="H25" s="32">
        <v>12</v>
      </c>
      <c r="I25" s="71" t="s">
        <v>164</v>
      </c>
      <c r="J25" s="41">
        <f>PENSACOLA!J83</f>
        <v>9.4461356592557458E-2</v>
      </c>
      <c r="K25" s="103">
        <f>'Summary Analytics'!J26</f>
        <v>-5.7577558983813171E-3</v>
      </c>
    </row>
    <row r="26" spans="1:11" x14ac:dyDescent="0.2">
      <c r="A26" s="32">
        <v>12</v>
      </c>
      <c r="B26" s="37" t="s">
        <v>159</v>
      </c>
      <c r="C26" s="41">
        <f>'Summary Analytics'!D20</f>
        <v>0.60385131611591414</v>
      </c>
      <c r="D26" s="32">
        <v>20</v>
      </c>
      <c r="E26" s="37" t="s">
        <v>159</v>
      </c>
      <c r="F26" s="41">
        <f>'Summary Analytics'!E20</f>
        <v>0.10630709738865524</v>
      </c>
      <c r="G26" s="61">
        <f>'Summary Analytics'!G20</f>
        <v>713.46926748256976</v>
      </c>
      <c r="H26" s="32">
        <v>17</v>
      </c>
      <c r="I26" s="71" t="s">
        <v>166</v>
      </c>
      <c r="J26" s="41">
        <f>'ST JOHNS'!J83</f>
        <v>9.9101709592489443E-2</v>
      </c>
      <c r="K26" s="103">
        <f>'Summary Analytics'!J28</f>
        <v>-3.4802229365334961E-2</v>
      </c>
    </row>
    <row r="27" spans="1:11" x14ac:dyDescent="0.2">
      <c r="A27" s="32">
        <v>14</v>
      </c>
      <c r="B27" s="37" t="s">
        <v>162</v>
      </c>
      <c r="C27" s="41">
        <f>'Summary Analytics'!D23</f>
        <v>0.60654830379104052</v>
      </c>
      <c r="D27" s="32">
        <v>13</v>
      </c>
      <c r="E27" s="37" t="s">
        <v>164</v>
      </c>
      <c r="F27" s="41">
        <f>'Summary Analytics'!E26</f>
        <v>9.4461356592557458E-2</v>
      </c>
      <c r="G27" s="61">
        <f>'Summary Analytics'!G26</f>
        <v>718.21314136125648</v>
      </c>
      <c r="H27" s="32">
        <v>20</v>
      </c>
      <c r="I27" s="71" t="s">
        <v>196</v>
      </c>
      <c r="J27" s="41">
        <f>EASTERN!J83</f>
        <v>9.944339510899812E-2</v>
      </c>
      <c r="K27" s="103">
        <f>'Summary Analytics'!J7</f>
        <v>6.21845700040069E-3</v>
      </c>
    </row>
    <row r="28" spans="1:11" x14ac:dyDescent="0.2">
      <c r="A28" s="32">
        <v>17</v>
      </c>
      <c r="B28" s="37" t="s">
        <v>164</v>
      </c>
      <c r="C28" s="41">
        <f>'Summary Analytics'!D26</f>
        <v>0.60805769539053933</v>
      </c>
      <c r="D28" s="32">
        <v>9</v>
      </c>
      <c r="E28" s="37" t="s">
        <v>209</v>
      </c>
      <c r="F28" s="41">
        <f>'Summary Analytics'!E19</f>
        <v>9.9932915184730201E-2</v>
      </c>
      <c r="G28" s="61">
        <f>'Summary Analytics'!G19</f>
        <v>725.32754853995505</v>
      </c>
      <c r="H28" s="32">
        <v>15</v>
      </c>
      <c r="I28" s="71" t="s">
        <v>209</v>
      </c>
      <c r="J28" s="41">
        <f>'LAKE SUMTER'!J83</f>
        <v>9.9932915184730201E-2</v>
      </c>
      <c r="K28" s="103">
        <f>'Summary Analytics'!J19</f>
        <v>-1.6532590874141218E-3</v>
      </c>
    </row>
    <row r="29" spans="1:11" x14ac:dyDescent="0.2">
      <c r="A29" s="32">
        <v>19</v>
      </c>
      <c r="B29" s="37" t="s">
        <v>150</v>
      </c>
      <c r="C29" s="41">
        <f>'Summary Analytics'!D10</f>
        <v>0.61343907904906536</v>
      </c>
      <c r="D29" s="32">
        <v>23</v>
      </c>
      <c r="E29" s="37" t="s">
        <v>162</v>
      </c>
      <c r="F29" s="41">
        <f>'Summary Analytics'!E23</f>
        <v>0.10311630651443425</v>
      </c>
      <c r="G29" s="61">
        <f>'Summary Analytics'!G23</f>
        <v>891.75400464921915</v>
      </c>
      <c r="H29" s="32">
        <v>13</v>
      </c>
      <c r="I29" s="71" t="s">
        <v>169</v>
      </c>
      <c r="J29" s="41">
        <f>SEMINOLE!J83</f>
        <v>0.10058148851517237</v>
      </c>
      <c r="K29" s="103">
        <f>'Summary Analytics'!J31</f>
        <v>8.8578447016042089E-3</v>
      </c>
    </row>
    <row r="30" spans="1:11" x14ac:dyDescent="0.2">
      <c r="A30" s="32">
        <v>3</v>
      </c>
      <c r="B30" s="37" t="s">
        <v>208</v>
      </c>
      <c r="C30" s="41">
        <f>'Summary Analytics'!D25</f>
        <v>0.67006313400913509</v>
      </c>
      <c r="D30" s="32">
        <v>12</v>
      </c>
      <c r="E30" s="37" t="s">
        <v>157</v>
      </c>
      <c r="F30" s="41">
        <f>'Summary Analytics'!E18</f>
        <v>0.10660585799731663</v>
      </c>
      <c r="G30" s="61">
        <f>'Summary Analytics'!G18</f>
        <v>910.19368865697618</v>
      </c>
      <c r="H30" s="32">
        <v>4</v>
      </c>
      <c r="I30" s="71" t="s">
        <v>162</v>
      </c>
      <c r="J30" s="41">
        <f>'NORTHWEST FLORIDA'!J83</f>
        <v>0.10311630651443425</v>
      </c>
      <c r="K30" s="103">
        <f>'Summary Analytics'!J23</f>
        <v>5.9066765137391064E-3</v>
      </c>
    </row>
    <row r="31" spans="1:11" x14ac:dyDescent="0.2">
      <c r="A31" s="32">
        <v>18</v>
      </c>
      <c r="B31" s="37" t="s">
        <v>168</v>
      </c>
      <c r="C31" s="41">
        <f>'Summary Analytics'!D30</f>
        <v>0.67921381632236122</v>
      </c>
      <c r="D31" s="32">
        <v>17</v>
      </c>
      <c r="E31" s="37" t="s">
        <v>154</v>
      </c>
      <c r="F31" s="41">
        <f>'Summary Analytics'!E15</f>
        <v>9.0135782651354426E-2</v>
      </c>
      <c r="G31" s="61">
        <f>'Summary Analytics'!G15</f>
        <v>931.65414928282109</v>
      </c>
      <c r="H31" s="32">
        <v>23</v>
      </c>
      <c r="I31" s="71" t="s">
        <v>153</v>
      </c>
      <c r="J31" s="41">
        <f>'FL KEYS'!J83</f>
        <v>0.10628488010761915</v>
      </c>
      <c r="K31" s="103">
        <f>'Summary Analytics'!J14</f>
        <v>-3.0974131316839904E-3</v>
      </c>
    </row>
    <row r="32" spans="1:11" x14ac:dyDescent="0.2">
      <c r="A32" s="32">
        <v>24</v>
      </c>
      <c r="B32" s="37" t="s">
        <v>149</v>
      </c>
      <c r="C32" s="41">
        <f>'Summary Analytics'!D9</f>
        <v>0.68444564763363269</v>
      </c>
      <c r="D32" s="32">
        <v>22</v>
      </c>
      <c r="E32" s="37" t="s">
        <v>167</v>
      </c>
      <c r="F32" s="41">
        <f>'Summary Analytics'!E29</f>
        <v>0.12639766846573369</v>
      </c>
      <c r="G32" s="61">
        <f>'Summary Analytics'!G29</f>
        <v>933.80219879469496</v>
      </c>
      <c r="H32" s="32">
        <v>14</v>
      </c>
      <c r="I32" s="71" t="s">
        <v>159</v>
      </c>
      <c r="J32" s="41">
        <f>'SCF MANATEE'!J83</f>
        <v>0.10630709738865524</v>
      </c>
      <c r="K32" s="103">
        <f>'Summary Analytics'!J20</f>
        <v>-2.3235253596058658E-3</v>
      </c>
    </row>
    <row r="33" spans="1:11" x14ac:dyDescent="0.2">
      <c r="A33" s="32">
        <v>7</v>
      </c>
      <c r="B33" s="37" t="s">
        <v>161</v>
      </c>
      <c r="C33" s="41">
        <f>'Summary Analytics'!D22</f>
        <v>0.71483421987044604</v>
      </c>
      <c r="D33" s="32">
        <v>26</v>
      </c>
      <c r="E33" s="37" t="s">
        <v>150</v>
      </c>
      <c r="F33" s="41">
        <f>'Summary Analytics'!E10</f>
        <v>5.822627693885396E-2</v>
      </c>
      <c r="G33" s="61">
        <f>'Summary Analytics'!G10</f>
        <v>1012.4338803743389</v>
      </c>
      <c r="H33" s="32">
        <v>8</v>
      </c>
      <c r="I33" s="71" t="s">
        <v>157</v>
      </c>
      <c r="J33" s="41">
        <f>GATEWAY!J83</f>
        <v>0.10660585799731663</v>
      </c>
      <c r="K33" s="103">
        <f>'Summary Analytics'!J18</f>
        <v>1.1750146744599621E-2</v>
      </c>
    </row>
    <row r="34" spans="1:11" x14ac:dyDescent="0.2">
      <c r="A34" s="32">
        <v>27</v>
      </c>
      <c r="B34" s="37" t="s">
        <v>152</v>
      </c>
      <c r="C34" s="41">
        <f>'Summary Analytics'!D13</f>
        <v>0.7435881089314218</v>
      </c>
      <c r="D34" s="32">
        <v>4</v>
      </c>
      <c r="E34" s="37" t="s">
        <v>170</v>
      </c>
      <c r="F34" s="41">
        <f>'Summary Analytics'!E32</f>
        <v>0.10670874586536527</v>
      </c>
      <c r="G34" s="61">
        <f>'Summary Analytics'!G32</f>
        <v>1081.9468097667943</v>
      </c>
      <c r="H34" s="32">
        <v>26</v>
      </c>
      <c r="I34" s="71" t="s">
        <v>170</v>
      </c>
      <c r="J34" s="41">
        <f>'SOUTH FLORIDA'!J83</f>
        <v>0.10670874586536527</v>
      </c>
      <c r="K34" s="103">
        <f>'Summary Analytics'!J32</f>
        <v>-5.1079739422441733E-3</v>
      </c>
    </row>
    <row r="35" spans="1:11" x14ac:dyDescent="0.2">
      <c r="A35" s="32">
        <v>16</v>
      </c>
      <c r="B35" s="37" t="s">
        <v>171</v>
      </c>
      <c r="C35" s="41">
        <f>'Summary Analytics'!D33</f>
        <v>0.75497495739256681</v>
      </c>
      <c r="D35" s="32">
        <v>8</v>
      </c>
      <c r="E35" s="37" t="s">
        <v>153</v>
      </c>
      <c r="F35" s="41">
        <f>'Summary Analytics'!E14</f>
        <v>0.10628488010761915</v>
      </c>
      <c r="G35" s="61">
        <f>'Summary Analytics'!G14</f>
        <v>1607.1701030927834</v>
      </c>
      <c r="H35" s="32">
        <v>22</v>
      </c>
      <c r="I35" s="71" t="s">
        <v>167</v>
      </c>
      <c r="J35" s="41">
        <f>'ST PETE'!J83</f>
        <v>0.12639766846573369</v>
      </c>
      <c r="K35" s="103">
        <f>'Summary Analytics'!J29</f>
        <v>2.0420765287289908E-2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I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1209563.02</v>
      </c>
      <c r="H8" s="10"/>
      <c r="I8" s="90">
        <v>1001323.1799999999</v>
      </c>
      <c r="J8" s="90">
        <v>208239.84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16329.58</v>
      </c>
      <c r="H10" s="17" t="s">
        <v>15</v>
      </c>
      <c r="I10" s="91">
        <v>16329.58</v>
      </c>
      <c r="J10" s="91"/>
      <c r="K10" s="90">
        <v>16329.58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410983.65</v>
      </c>
      <c r="H11" s="17" t="s">
        <v>15</v>
      </c>
      <c r="I11" s="91">
        <v>410983.65</v>
      </c>
      <c r="J11" s="91"/>
      <c r="K11" s="90">
        <v>410983.65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555947.44999999995</v>
      </c>
      <c r="H13" s="17" t="s">
        <v>15</v>
      </c>
      <c r="I13" s="91">
        <v>555947.44999999995</v>
      </c>
      <c r="J13" s="91"/>
      <c r="K13" s="90">
        <v>555947.44999999995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208239.84</v>
      </c>
      <c r="H18" s="17" t="s">
        <v>24</v>
      </c>
      <c r="I18" s="91"/>
      <c r="J18" s="91">
        <v>208239.84</v>
      </c>
      <c r="K18" s="90">
        <v>208239.84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17562.5</v>
      </c>
      <c r="H20" s="17" t="s">
        <v>15</v>
      </c>
      <c r="I20" s="91">
        <v>17562.5</v>
      </c>
      <c r="J20" s="91"/>
      <c r="K20" s="90">
        <v>17562.5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500</v>
      </c>
      <c r="H23" s="17" t="s">
        <v>15</v>
      </c>
      <c r="I23" s="91">
        <v>500</v>
      </c>
      <c r="J23" s="91"/>
      <c r="K23" s="90">
        <v>500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733057.12</v>
      </c>
      <c r="H25" s="10"/>
      <c r="I25" s="90">
        <v>496462.16</v>
      </c>
      <c r="J25" s="90">
        <v>236594.96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496462.16</v>
      </c>
      <c r="H27" s="17" t="s">
        <v>15</v>
      </c>
      <c r="I27" s="91">
        <v>496462.16</v>
      </c>
      <c r="J27" s="91"/>
      <c r="K27" s="90">
        <v>496462.16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236594.96</v>
      </c>
      <c r="H33" s="17" t="s">
        <v>24</v>
      </c>
      <c r="I33" s="91"/>
      <c r="J33" s="91">
        <v>236594.96</v>
      </c>
      <c r="K33" s="90">
        <v>236594.96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2016890.44</v>
      </c>
      <c r="H42" s="10"/>
      <c r="I42" s="90">
        <v>690566.84000000008</v>
      </c>
      <c r="J42" s="90">
        <v>1326323.5999999999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625949.15</v>
      </c>
      <c r="H43" s="17" t="s">
        <v>24</v>
      </c>
      <c r="I43" s="91"/>
      <c r="J43" s="91">
        <v>625949.15</v>
      </c>
      <c r="K43" s="90">
        <v>625949.15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199431.69</v>
      </c>
      <c r="H44" s="17" t="s">
        <v>24</v>
      </c>
      <c r="I44" s="91"/>
      <c r="J44" s="91">
        <v>199431.69</v>
      </c>
      <c r="K44" s="90">
        <v>199431.69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1073.46</v>
      </c>
      <c r="H45" s="17" t="s">
        <v>24</v>
      </c>
      <c r="I45" s="91"/>
      <c r="J45" s="91">
        <v>1073.46</v>
      </c>
      <c r="K45" s="90">
        <v>1073.46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274362.84999999998</v>
      </c>
      <c r="H46" s="17" t="s">
        <v>24</v>
      </c>
      <c r="I46" s="91"/>
      <c r="J46" s="91">
        <v>274362.84999999998</v>
      </c>
      <c r="K46" s="90">
        <v>274362.84999999998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348177.89</v>
      </c>
      <c r="H47" s="17" t="s">
        <v>15</v>
      </c>
      <c r="I47" s="91">
        <v>348177.89</v>
      </c>
      <c r="J47" s="91"/>
      <c r="K47" s="90">
        <v>348177.89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110273.26</v>
      </c>
      <c r="H49" s="17" t="s">
        <v>15</v>
      </c>
      <c r="I49" s="91">
        <v>110273.26</v>
      </c>
      <c r="J49" s="91"/>
      <c r="K49" s="90">
        <v>110273.26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39842.97</v>
      </c>
      <c r="H54" s="17" t="s">
        <v>24</v>
      </c>
      <c r="I54" s="91"/>
      <c r="J54" s="91">
        <v>39842.97</v>
      </c>
      <c r="K54" s="90">
        <v>39842.97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161058.76</v>
      </c>
      <c r="H55" s="17" t="s">
        <v>24</v>
      </c>
      <c r="I55" s="91"/>
      <c r="J55" s="91">
        <v>161058.76</v>
      </c>
      <c r="K55" s="90">
        <v>161058.76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224155.03</v>
      </c>
      <c r="H59" s="17" t="s">
        <v>15</v>
      </c>
      <c r="I59" s="91">
        <v>224155.03</v>
      </c>
      <c r="J59" s="91"/>
      <c r="K59" s="90">
        <v>224155.03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7960.66</v>
      </c>
      <c r="H60" s="17" t="s">
        <v>15</v>
      </c>
      <c r="I60" s="91">
        <v>7960.66</v>
      </c>
      <c r="J60" s="91"/>
      <c r="K60" s="90">
        <v>7960.66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24604.720000000001</v>
      </c>
      <c r="H63" s="17" t="s">
        <v>24</v>
      </c>
      <c r="I63" s="91"/>
      <c r="J63" s="91">
        <v>24604.720000000001</v>
      </c>
      <c r="K63" s="90">
        <v>24604.720000000001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626442.41999999993</v>
      </c>
      <c r="H70" s="10"/>
      <c r="I70" s="90">
        <v>377268.29</v>
      </c>
      <c r="J70" s="90">
        <v>249174.13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377268.29</v>
      </c>
      <c r="H72" s="17" t="s">
        <v>15</v>
      </c>
      <c r="I72" s="91">
        <v>377268.29</v>
      </c>
      <c r="J72" s="91"/>
      <c r="K72" s="90">
        <v>377268.29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249174.13</v>
      </c>
      <c r="H73" s="17" t="s">
        <v>24</v>
      </c>
      <c r="I73" s="91"/>
      <c r="J73" s="91">
        <v>249174.13</v>
      </c>
      <c r="K73" s="90">
        <v>249174.13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4585953</v>
      </c>
      <c r="H76" s="26"/>
      <c r="I76" s="94">
        <v>2565620.4699999997</v>
      </c>
      <c r="J76" s="94">
        <v>2020332.5299999998</v>
      </c>
      <c r="K76" s="90">
        <v>4585953</v>
      </c>
      <c r="L76" s="27"/>
    </row>
    <row r="77" spans="1:12" ht="15.75" x14ac:dyDescent="0.25">
      <c r="F77" s="83" t="s">
        <v>200</v>
      </c>
      <c r="G77" s="95">
        <v>4585953</v>
      </c>
      <c r="H77" s="14"/>
      <c r="I77" s="85">
        <v>0.55945197650302991</v>
      </c>
      <c r="J77" s="85">
        <v>0.44054802349696992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24043207.041689444</v>
      </c>
      <c r="J83" s="87">
        <v>0.10670874586536527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2531884.5100000002</v>
      </c>
      <c r="H8" s="10"/>
      <c r="I8" s="90">
        <v>678243.31</v>
      </c>
      <c r="J8" s="90">
        <v>1853641.2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499527.97000000015</v>
      </c>
      <c r="H10" s="17" t="s">
        <v>59</v>
      </c>
      <c r="I10" s="91">
        <v>80363.26999999999</v>
      </c>
      <c r="J10" s="91">
        <v>419164.69999999995</v>
      </c>
      <c r="K10" s="90">
        <v>499527.97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574228.02</v>
      </c>
      <c r="H11" s="17" t="s">
        <v>15</v>
      </c>
      <c r="I11" s="91">
        <v>574228.02</v>
      </c>
      <c r="J11" s="91"/>
      <c r="K11" s="90">
        <v>574228.02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712869.6</v>
      </c>
      <c r="H13" s="17" t="s">
        <v>59</v>
      </c>
      <c r="I13" s="91">
        <v>23652.02</v>
      </c>
      <c r="J13" s="91">
        <v>689217.58000000007</v>
      </c>
      <c r="K13" s="90">
        <v>712869.60000000009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684422.37</v>
      </c>
      <c r="H18" s="17" t="s">
        <v>24</v>
      </c>
      <c r="I18" s="91"/>
      <c r="J18" s="91">
        <v>684422.37</v>
      </c>
      <c r="K18" s="90">
        <v>684422.37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60756.3</v>
      </c>
      <c r="H21" s="17" t="s">
        <v>24</v>
      </c>
      <c r="I21" s="91"/>
      <c r="J21" s="91">
        <v>60756.3</v>
      </c>
      <c r="K21" s="90">
        <v>60756.3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80.25</v>
      </c>
      <c r="H23" s="17" t="s">
        <v>24</v>
      </c>
      <c r="I23" s="91"/>
      <c r="J23" s="91">
        <v>80.25</v>
      </c>
      <c r="K23" s="90">
        <v>80.25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725755.07000000007</v>
      </c>
      <c r="H25" s="10"/>
      <c r="I25" s="90">
        <v>539466.88</v>
      </c>
      <c r="J25" s="90">
        <v>186288.19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539466.88</v>
      </c>
      <c r="H30" s="17" t="s">
        <v>15</v>
      </c>
      <c r="I30" s="91">
        <v>539466.88</v>
      </c>
      <c r="J30" s="91"/>
      <c r="K30" s="90">
        <v>539466.88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186288.19</v>
      </c>
      <c r="H33" s="17" t="s">
        <v>24</v>
      </c>
      <c r="I33" s="91"/>
      <c r="J33" s="91">
        <v>186288.19</v>
      </c>
      <c r="K33" s="90">
        <v>186288.19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7937898.3600000003</v>
      </c>
      <c r="H42" s="10"/>
      <c r="I42" s="90">
        <v>1066461.6200000001</v>
      </c>
      <c r="J42" s="90">
        <v>6871436.7399999993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4743844.8100000005</v>
      </c>
      <c r="H43" s="17" t="s">
        <v>24</v>
      </c>
      <c r="I43" s="91"/>
      <c r="J43" s="91">
        <v>4743844.8099999996</v>
      </c>
      <c r="K43" s="90">
        <v>4743844.8099999996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169107.77</v>
      </c>
      <c r="H45" s="17" t="s">
        <v>24</v>
      </c>
      <c r="I45" s="91"/>
      <c r="J45" s="91">
        <v>169107.77</v>
      </c>
      <c r="K45" s="90">
        <v>169107.77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597550.78</v>
      </c>
      <c r="H47" s="17" t="s">
        <v>15</v>
      </c>
      <c r="I47" s="91">
        <v>597550.78</v>
      </c>
      <c r="J47" s="91"/>
      <c r="K47" s="90">
        <v>597550.78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468910.84000000008</v>
      </c>
      <c r="H49" s="17" t="s">
        <v>15</v>
      </c>
      <c r="I49" s="91">
        <v>468910.84</v>
      </c>
      <c r="J49" s="91"/>
      <c r="K49" s="90">
        <v>468910.84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38108.71</v>
      </c>
      <c r="H54" s="17" t="s">
        <v>24</v>
      </c>
      <c r="I54" s="91"/>
      <c r="J54" s="91">
        <v>38108.71</v>
      </c>
      <c r="K54" s="90">
        <v>38108.71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615457.06999999995</v>
      </c>
      <c r="H55" s="17" t="s">
        <v>24</v>
      </c>
      <c r="I55" s="91"/>
      <c r="J55" s="91">
        <v>615457.06999999995</v>
      </c>
      <c r="K55" s="90">
        <v>615457.06999999995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1284918.3799999999</v>
      </c>
      <c r="H59" s="17" t="s">
        <v>24</v>
      </c>
      <c r="I59" s="91"/>
      <c r="J59" s="91">
        <v>1284918.3799999999</v>
      </c>
      <c r="K59" s="90">
        <v>1284918.3799999999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20000</v>
      </c>
      <c r="H61" s="17" t="s">
        <v>24</v>
      </c>
      <c r="I61" s="91"/>
      <c r="J61" s="91">
        <v>20000</v>
      </c>
      <c r="K61" s="90">
        <v>20000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1793193.4</v>
      </c>
      <c r="H70" s="10"/>
      <c r="I70" s="90">
        <v>898392.64</v>
      </c>
      <c r="J70" s="90">
        <v>894800.76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42993.61</v>
      </c>
      <c r="H71" s="17" t="s">
        <v>24</v>
      </c>
      <c r="I71" s="91"/>
      <c r="J71" s="91">
        <v>42993.61</v>
      </c>
      <c r="K71" s="90">
        <v>42993.61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898392.6399999999</v>
      </c>
      <c r="H72" s="17" t="s">
        <v>15</v>
      </c>
      <c r="I72" s="91">
        <v>898392.64</v>
      </c>
      <c r="J72" s="91"/>
      <c r="K72" s="90">
        <v>898392.64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851807.15</v>
      </c>
      <c r="H73" s="17" t="s">
        <v>24</v>
      </c>
      <c r="I73" s="91"/>
      <c r="J73" s="91">
        <v>851807.15</v>
      </c>
      <c r="K73" s="90">
        <v>851807.15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12988731.340000002</v>
      </c>
      <c r="H76" s="26"/>
      <c r="I76" s="94">
        <v>3182564.45</v>
      </c>
      <c r="J76" s="94">
        <v>9806166.8899999987</v>
      </c>
      <c r="K76" s="90">
        <v>12988731.34</v>
      </c>
      <c r="L76" s="27"/>
    </row>
    <row r="77" spans="1:12" ht="15.75" x14ac:dyDescent="0.25">
      <c r="F77" s="83" t="s">
        <v>200</v>
      </c>
      <c r="G77" s="95">
        <v>12988731.34</v>
      </c>
      <c r="H77" s="14"/>
      <c r="I77" s="85">
        <v>0.24502504260743296</v>
      </c>
      <c r="J77" s="85">
        <v>0.75497495739256681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59308696.100000016</v>
      </c>
      <c r="J83" s="87">
        <v>5.3661008575098305E-2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Detail'!#REF!+'\Finance\Work\Reports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6558753.6299999999</v>
      </c>
      <c r="H8" s="10"/>
      <c r="I8" s="90">
        <v>3690897.0200000005</v>
      </c>
      <c r="J8" s="90">
        <v>2867856.61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4888.28</v>
      </c>
      <c r="H10" s="81" t="s">
        <v>15</v>
      </c>
      <c r="I10" s="91">
        <v>4888.28</v>
      </c>
      <c r="J10" s="91"/>
      <c r="K10" s="90">
        <v>4888.28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822486.55</v>
      </c>
      <c r="H11" s="81" t="s">
        <v>15</v>
      </c>
      <c r="I11" s="91">
        <v>822486.55</v>
      </c>
      <c r="J11" s="91"/>
      <c r="K11" s="90">
        <v>822486.55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1955958.0699999998</v>
      </c>
      <c r="H13" s="17" t="s">
        <v>15</v>
      </c>
      <c r="I13" s="91">
        <v>1955958.07</v>
      </c>
      <c r="J13" s="91"/>
      <c r="K13" s="90">
        <v>1955958.07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1347838.4999999995</v>
      </c>
      <c r="H14" s="17" t="s">
        <v>24</v>
      </c>
      <c r="I14" s="91"/>
      <c r="J14" s="91">
        <v>1347838.5</v>
      </c>
      <c r="K14" s="90">
        <v>1347838.5</v>
      </c>
      <c r="L14" s="18" t="s">
        <v>348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131302.44</v>
      </c>
      <c r="H16" s="17" t="s">
        <v>15</v>
      </c>
      <c r="I16" s="91">
        <v>131302.44</v>
      </c>
      <c r="J16" s="91"/>
      <c r="K16" s="90">
        <v>131302.44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1406951.6400000001</v>
      </c>
      <c r="H18" s="17" t="s">
        <v>24</v>
      </c>
      <c r="I18" s="91"/>
      <c r="J18" s="91">
        <v>1406951.64</v>
      </c>
      <c r="K18" s="90">
        <v>1406951.64</v>
      </c>
      <c r="L18" s="18" t="s">
        <v>284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776261.68</v>
      </c>
      <c r="H20" s="17" t="s">
        <v>15</v>
      </c>
      <c r="I20" s="91">
        <v>776261.68</v>
      </c>
      <c r="J20" s="91"/>
      <c r="K20" s="90">
        <v>776261.68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113066.47</v>
      </c>
      <c r="H22" s="17" t="s">
        <v>24</v>
      </c>
      <c r="I22" s="91"/>
      <c r="J22" s="91">
        <v>113066.47</v>
      </c>
      <c r="K22" s="90">
        <v>113066.47</v>
      </c>
      <c r="L22" s="18" t="s">
        <v>284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3955710.5500000003</v>
      </c>
      <c r="H25" s="10"/>
      <c r="I25" s="90">
        <v>1624290.2200000002</v>
      </c>
      <c r="J25" s="90">
        <v>2331420.33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1105330.83</v>
      </c>
      <c r="H28" s="17" t="s">
        <v>15</v>
      </c>
      <c r="I28" s="91">
        <v>1105330.83</v>
      </c>
      <c r="J28" s="91"/>
      <c r="K28" s="90">
        <v>1105330.83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518959.39</v>
      </c>
      <c r="H29" s="17" t="s">
        <v>15</v>
      </c>
      <c r="I29" s="91">
        <v>518959.39</v>
      </c>
      <c r="J29" s="91"/>
      <c r="K29" s="90">
        <v>518959.39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290153.21000000002</v>
      </c>
      <c r="H32" s="17" t="s">
        <v>24</v>
      </c>
      <c r="I32" s="91"/>
      <c r="J32" s="91">
        <v>290153.21000000002</v>
      </c>
      <c r="K32" s="90">
        <v>290153.21000000002</v>
      </c>
      <c r="L32" s="18" t="s">
        <v>285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473265.3</v>
      </c>
      <c r="H33" s="17" t="s">
        <v>24</v>
      </c>
      <c r="I33" s="91"/>
      <c r="J33" s="91">
        <v>473265.3</v>
      </c>
      <c r="K33" s="90">
        <v>473265.3</v>
      </c>
      <c r="L33" s="18" t="s">
        <v>285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845359.31</v>
      </c>
      <c r="H37" s="17" t="s">
        <v>24</v>
      </c>
      <c r="I37" s="91"/>
      <c r="J37" s="91">
        <v>845359.31</v>
      </c>
      <c r="K37" s="90">
        <v>845359.31</v>
      </c>
      <c r="L37" s="18" t="s">
        <v>349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531946.78</v>
      </c>
      <c r="H40" s="17" t="s">
        <v>24</v>
      </c>
      <c r="I40" s="91"/>
      <c r="J40" s="91">
        <v>531946.78</v>
      </c>
      <c r="K40" s="90">
        <v>531946.78</v>
      </c>
      <c r="L40" s="18" t="s">
        <v>286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190695.73</v>
      </c>
      <c r="H41" s="17" t="s">
        <v>24</v>
      </c>
      <c r="I41" s="91"/>
      <c r="J41" s="91">
        <v>190695.73</v>
      </c>
      <c r="K41" s="90">
        <v>190695.73</v>
      </c>
      <c r="L41" s="18" t="s">
        <v>287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15154722.609999999</v>
      </c>
      <c r="H42" s="10"/>
      <c r="I42" s="90">
        <v>6965859.2300000004</v>
      </c>
      <c r="J42" s="90">
        <v>8188863.3799999999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5600467.3700000001</v>
      </c>
      <c r="H43" s="17" t="s">
        <v>24</v>
      </c>
      <c r="I43" s="91"/>
      <c r="J43" s="91">
        <v>5600467.3700000001</v>
      </c>
      <c r="K43" s="90">
        <v>5600467.3700000001</v>
      </c>
      <c r="L43" s="18" t="s">
        <v>242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6091210</v>
      </c>
      <c r="H47" s="17" t="s">
        <v>15</v>
      </c>
      <c r="I47" s="91">
        <v>6091210</v>
      </c>
      <c r="J47" s="91"/>
      <c r="K47" s="90">
        <v>6091210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417659.53</v>
      </c>
      <c r="H49" s="17" t="s">
        <v>15</v>
      </c>
      <c r="I49" s="91">
        <v>417659.53</v>
      </c>
      <c r="J49" s="91"/>
      <c r="K49" s="90">
        <v>417659.53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197323.7</v>
      </c>
      <c r="H53" s="17" t="s">
        <v>15</v>
      </c>
      <c r="I53" s="91">
        <v>197323.7</v>
      </c>
      <c r="J53" s="91"/>
      <c r="K53" s="90">
        <v>197323.7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617114.25</v>
      </c>
      <c r="H54" s="17" t="s">
        <v>24</v>
      </c>
      <c r="I54" s="91"/>
      <c r="J54" s="91">
        <v>617114.25</v>
      </c>
      <c r="K54" s="90">
        <v>617114.25</v>
      </c>
      <c r="L54" s="18" t="s">
        <v>251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30473.29</v>
      </c>
      <c r="H57" s="17" t="s">
        <v>24</v>
      </c>
      <c r="I57" s="91"/>
      <c r="J57" s="91">
        <v>30473.29</v>
      </c>
      <c r="K57" s="90">
        <v>30473.29</v>
      </c>
      <c r="L57" s="18" t="s">
        <v>350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999675.13</v>
      </c>
      <c r="H59" s="17" t="s">
        <v>24</v>
      </c>
      <c r="I59" s="91"/>
      <c r="J59" s="91">
        <v>999675.13</v>
      </c>
      <c r="K59" s="90">
        <v>999675.13</v>
      </c>
      <c r="L59" s="80" t="s">
        <v>288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11641.33</v>
      </c>
      <c r="H60" s="17" t="s">
        <v>24</v>
      </c>
      <c r="I60" s="91"/>
      <c r="J60" s="91">
        <v>11641.33</v>
      </c>
      <c r="K60" s="90">
        <v>11641.33</v>
      </c>
      <c r="L60" s="18" t="s">
        <v>289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259666</v>
      </c>
      <c r="H61" s="17" t="s">
        <v>15</v>
      </c>
      <c r="I61" s="91">
        <v>259666</v>
      </c>
      <c r="J61" s="91"/>
      <c r="K61" s="90">
        <v>259666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929492.00999999978</v>
      </c>
      <c r="H62" s="17" t="s">
        <v>24</v>
      </c>
      <c r="I62" s="91"/>
      <c r="J62" s="91">
        <v>929492.00999999978</v>
      </c>
      <c r="K62" s="90">
        <v>929492.00999999978</v>
      </c>
      <c r="L62" s="18" t="s">
        <v>290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2703894.51</v>
      </c>
      <c r="H66" s="10"/>
      <c r="I66" s="90">
        <v>193469.09</v>
      </c>
      <c r="J66" s="90">
        <v>2510425.42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193469.09</v>
      </c>
      <c r="H67" s="17" t="s">
        <v>15</v>
      </c>
      <c r="I67" s="91">
        <v>193469.09</v>
      </c>
      <c r="J67" s="91"/>
      <c r="K67" s="90">
        <v>193469.09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2510425.42</v>
      </c>
      <c r="H69" s="17" t="s">
        <v>24</v>
      </c>
      <c r="I69" s="91"/>
      <c r="J69" s="91">
        <v>2510425.42</v>
      </c>
      <c r="K69" s="90">
        <v>2510425.42</v>
      </c>
      <c r="L69" s="18" t="s">
        <v>252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5034371.3900000006</v>
      </c>
      <c r="H70" s="10"/>
      <c r="I70" s="90">
        <v>2774912.45</v>
      </c>
      <c r="J70" s="90">
        <v>2259458.94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234044.53</v>
      </c>
      <c r="H71" s="17" t="s">
        <v>15</v>
      </c>
      <c r="I71" s="91">
        <v>234044.53</v>
      </c>
      <c r="J71" s="91"/>
      <c r="K71" s="90">
        <v>234044.53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4340862.66</v>
      </c>
      <c r="H72" s="17" t="s">
        <v>59</v>
      </c>
      <c r="I72" s="91">
        <v>2081403.72</v>
      </c>
      <c r="J72" s="91">
        <v>2259458.94</v>
      </c>
      <c r="K72" s="90">
        <v>4340862.66</v>
      </c>
      <c r="L72" s="18" t="s">
        <v>243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459464.2</v>
      </c>
      <c r="H73" s="17" t="s">
        <v>15</v>
      </c>
      <c r="I73" s="91">
        <v>459464.2</v>
      </c>
      <c r="J73" s="91"/>
      <c r="K73" s="90">
        <v>459464.2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33407452.689999998</v>
      </c>
      <c r="H76" s="26"/>
      <c r="I76" s="94">
        <v>15249428.010000002</v>
      </c>
      <c r="J76" s="94">
        <v>18158024.68</v>
      </c>
      <c r="K76" s="90">
        <v>33407452.690000001</v>
      </c>
      <c r="L76" s="27"/>
    </row>
    <row r="77" spans="1:12" ht="15.75" x14ac:dyDescent="0.25">
      <c r="F77" s="83" t="s">
        <v>200</v>
      </c>
      <c r="G77" s="95">
        <v>33407452.689999998</v>
      </c>
      <c r="H77" s="14"/>
      <c r="I77" s="85">
        <v>0.45646784720478495</v>
      </c>
      <c r="J77" s="85">
        <v>0.54353215279521516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202705552.94999996</v>
      </c>
      <c r="J83" s="87">
        <v>7.5229453698101093E-2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59" t="s">
        <v>0</v>
      </c>
      <c r="B1" s="156"/>
      <c r="C1" s="157"/>
      <c r="D1" s="156"/>
      <c r="E1" s="156"/>
      <c r="F1" s="158"/>
      <c r="G1" s="156"/>
      <c r="H1" s="156"/>
      <c r="I1" s="156"/>
      <c r="J1" s="156"/>
      <c r="K1" s="156"/>
      <c r="L1" s="156"/>
    </row>
    <row r="2" spans="1:12" ht="15.75" x14ac:dyDescent="0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60" t="s">
        <v>173</v>
      </c>
      <c r="B4" s="161"/>
      <c r="C4" s="161"/>
      <c r="D4" s="161"/>
      <c r="E4" s="161"/>
      <c r="F4" s="16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88716889</v>
      </c>
      <c r="H8" s="10"/>
      <c r="I8" s="13">
        <v>54947232</v>
      </c>
      <c r="J8" s="13">
        <v>33769657</v>
      </c>
      <c r="K8" s="13">
        <f>ROUND(SUM(EASTERN:VALENCIA!K8),0)</f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697238</v>
      </c>
      <c r="H9" s="17"/>
      <c r="I9" s="16">
        <v>452740</v>
      </c>
      <c r="J9" s="16">
        <v>244498</v>
      </c>
      <c r="K9" s="13">
        <f>ROUND(SUM(EASTERN:VALENCIA!K9),0)</f>
        <v>697238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1007456</v>
      </c>
      <c r="H10" s="17"/>
      <c r="I10" s="16">
        <v>588292</v>
      </c>
      <c r="J10" s="16">
        <v>419165</v>
      </c>
      <c r="K10" s="13">
        <f>ROUND(SUM(EASTERN:VALENCIA!K10),0)</f>
        <v>1007456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20241356</v>
      </c>
      <c r="H11" s="17"/>
      <c r="I11" s="16">
        <v>19890104</v>
      </c>
      <c r="J11" s="16">
        <v>351252</v>
      </c>
      <c r="K11" s="13">
        <f>ROUND(SUM(EASTERN:VALENCIA!K11),0)</f>
        <v>20241356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2058182</v>
      </c>
      <c r="H12" s="17"/>
      <c r="I12" s="16">
        <v>1609817</v>
      </c>
      <c r="J12" s="16">
        <v>448365</v>
      </c>
      <c r="K12" s="13">
        <f>ROUND(SUM(EASTERN:VALENCIA!K12),0)</f>
        <v>2058182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22710577</v>
      </c>
      <c r="H13" s="17"/>
      <c r="I13" s="16">
        <v>19583932</v>
      </c>
      <c r="J13" s="16">
        <v>3126645</v>
      </c>
      <c r="K13" s="13">
        <f>ROUND(SUM(EASTERN:VALENCIA!K13),0)</f>
        <v>22710577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17930447</v>
      </c>
      <c r="H14" s="17"/>
      <c r="I14" s="16">
        <v>921326</v>
      </c>
      <c r="J14" s="16">
        <v>17009120</v>
      </c>
      <c r="K14" s="13">
        <f>ROUND(SUM(EASTERN:VALENCIA!K14),0)</f>
        <v>17930447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1312342</v>
      </c>
      <c r="H15" s="17"/>
      <c r="I15" s="16">
        <v>1214754</v>
      </c>
      <c r="J15" s="16">
        <v>97589</v>
      </c>
      <c r="K15" s="13">
        <f>ROUND(SUM(EASTERN:VALENCIA!K15),0)</f>
        <v>1312342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143802</v>
      </c>
      <c r="H16" s="17"/>
      <c r="I16" s="16">
        <v>143802</v>
      </c>
      <c r="J16" s="16">
        <v>0</v>
      </c>
      <c r="K16" s="13">
        <f>ROUND(SUM(EASTERN:VALENCIA!K16),0)</f>
        <v>143802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1328471</v>
      </c>
      <c r="H17" s="17"/>
      <c r="I17" s="16">
        <v>1070251</v>
      </c>
      <c r="J17" s="16">
        <v>258220</v>
      </c>
      <c r="K17" s="13">
        <f>ROUND(SUM(EASTERN:VALENCIA!K17),0)</f>
        <v>1328471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11483601</v>
      </c>
      <c r="H18" s="17"/>
      <c r="I18" s="16">
        <v>1558554</v>
      </c>
      <c r="J18" s="16">
        <v>9925047</v>
      </c>
      <c r="K18" s="13">
        <f>ROUND(SUM(EASTERN:VALENCIA!K18),0)</f>
        <v>11483601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v>1548426</v>
      </c>
      <c r="H19" s="17"/>
      <c r="I19" s="16">
        <v>415846</v>
      </c>
      <c r="J19" s="16">
        <v>1132580</v>
      </c>
      <c r="K19" s="13">
        <f>ROUND(SUM(EASTERN:VALENCIA!K19),0)</f>
        <v>1548426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v>7124815</v>
      </c>
      <c r="H20" s="17"/>
      <c r="I20" s="19">
        <v>6681792</v>
      </c>
      <c r="J20" s="19">
        <v>443023</v>
      </c>
      <c r="K20" s="13">
        <f>ROUND(SUM(EASTERN:VALENCIA!K20),0)</f>
        <v>7124815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988129</v>
      </c>
      <c r="H21" s="17"/>
      <c r="I21" s="16">
        <v>805692</v>
      </c>
      <c r="J21" s="16">
        <v>182437</v>
      </c>
      <c r="K21" s="13">
        <f>ROUND(SUM(EASTERN:VALENCIA!K21),0)</f>
        <v>988129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119041</v>
      </c>
      <c r="H22" s="17"/>
      <c r="I22" s="16">
        <v>0</v>
      </c>
      <c r="J22" s="16">
        <v>119041</v>
      </c>
      <c r="K22" s="13">
        <f>ROUND(SUM(EASTERN:VALENCIA!K22),0)</f>
        <v>119041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12945</v>
      </c>
      <c r="H23" s="17"/>
      <c r="I23" s="16">
        <v>500</v>
      </c>
      <c r="J23" s="16">
        <v>12445</v>
      </c>
      <c r="K23" s="13">
        <f>ROUND(SUM(EASTERN:VALENCIA!K23),0)</f>
        <v>12945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10060</v>
      </c>
      <c r="H24" s="17"/>
      <c r="I24" s="22">
        <v>9829</v>
      </c>
      <c r="J24" s="22">
        <v>231</v>
      </c>
      <c r="K24" s="13">
        <f>ROUND(SUM(EASTERN:VALENCIA!K24),0)</f>
        <v>10060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68653992</v>
      </c>
      <c r="H25" s="10"/>
      <c r="I25" s="13">
        <v>41782314</v>
      </c>
      <c r="J25" s="13">
        <v>26871678</v>
      </c>
      <c r="K25" s="13">
        <f>ROUND(SUM(EASTERN:VALENCIA!K25),0)</f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4524289</v>
      </c>
      <c r="H26" s="17"/>
      <c r="I26" s="16">
        <v>2811280</v>
      </c>
      <c r="J26" s="16">
        <v>1713009</v>
      </c>
      <c r="K26" s="13">
        <f>ROUND(SUM(EASTERN:VALENCIA!K26),0)</f>
        <v>4524289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3376991</v>
      </c>
      <c r="H27" s="17"/>
      <c r="I27" s="16">
        <v>2680230</v>
      </c>
      <c r="J27" s="16">
        <v>696761</v>
      </c>
      <c r="K27" s="13">
        <f>ROUND(SUM(EASTERN:VALENCIA!K27),0)</f>
        <v>3376991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14864890</v>
      </c>
      <c r="H28" s="17"/>
      <c r="I28" s="16">
        <v>13098376</v>
      </c>
      <c r="J28" s="16">
        <v>1766513</v>
      </c>
      <c r="K28" s="13">
        <f>ROUND(SUM(EASTERN:VALENCIA!K28),0)</f>
        <v>14864890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6432416</v>
      </c>
      <c r="H29" s="17"/>
      <c r="I29" s="16">
        <v>3528021</v>
      </c>
      <c r="J29" s="16">
        <v>2904395</v>
      </c>
      <c r="K29" s="13">
        <f>ROUND(SUM(EASTERN:VALENCIA!K29),0)</f>
        <v>6432416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12223602</v>
      </c>
      <c r="H30" s="17"/>
      <c r="I30" s="16">
        <v>7840030</v>
      </c>
      <c r="J30" s="16">
        <v>4383571</v>
      </c>
      <c r="K30" s="13">
        <f>ROUND(SUM(EASTERN:VALENCIA!K30),0)</f>
        <v>12223602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3723159</v>
      </c>
      <c r="H31" s="17"/>
      <c r="I31" s="16">
        <v>3225448</v>
      </c>
      <c r="J31" s="16">
        <v>497712</v>
      </c>
      <c r="K31" s="13">
        <f>ROUND(SUM(EASTERN:VALENCIA!K31),0)</f>
        <v>3723159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7194895</v>
      </c>
      <c r="H32" s="17"/>
      <c r="I32" s="16">
        <v>1234791</v>
      </c>
      <c r="J32" s="16">
        <v>5960104</v>
      </c>
      <c r="K32" s="13">
        <f>ROUND(SUM(EASTERN:VALENCIA!K32),0)</f>
        <v>7194895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2310168</v>
      </c>
      <c r="H33" s="17"/>
      <c r="I33" s="16">
        <v>367628</v>
      </c>
      <c r="J33" s="16">
        <v>1942540</v>
      </c>
      <c r="K33" s="13">
        <f>ROUND(SUM(EASTERN:VALENCIA!K33),0)</f>
        <v>2310168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1821356</v>
      </c>
      <c r="H34" s="17"/>
      <c r="I34" s="16">
        <v>1398332</v>
      </c>
      <c r="J34" s="16">
        <v>423023</v>
      </c>
      <c r="K34" s="13">
        <f>ROUND(SUM(EASTERN:VALENCIA!K34),0)</f>
        <v>1821356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5511185</v>
      </c>
      <c r="H35" s="17"/>
      <c r="I35" s="16">
        <v>3560913</v>
      </c>
      <c r="J35" s="16">
        <v>1950272</v>
      </c>
      <c r="K35" s="13">
        <f>ROUND(SUM(EASTERN:VALENCIA!K35),0)</f>
        <v>5511185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550238</v>
      </c>
      <c r="H36" s="17"/>
      <c r="I36" s="16">
        <v>550238</v>
      </c>
      <c r="J36" s="16">
        <v>0</v>
      </c>
      <c r="K36" s="13">
        <f>ROUND(SUM(EASTERN:VALENCIA!K36),0)</f>
        <v>550238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1614188</v>
      </c>
      <c r="H37" s="17"/>
      <c r="I37" s="16">
        <v>768829</v>
      </c>
      <c r="J37" s="16">
        <v>845359</v>
      </c>
      <c r="K37" s="13">
        <f>ROUND(SUM(EASTERN:VALENCIA!K37),0)</f>
        <v>1614188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f>ROUND(SUM(EASTERN:VALENCIA!K38),0)</f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116507</v>
      </c>
      <c r="H39" s="17"/>
      <c r="I39" s="16">
        <v>0</v>
      </c>
      <c r="J39" s="16">
        <v>116507</v>
      </c>
      <c r="K39" s="13">
        <f>ROUND(SUM(EASTERN:VALENCIA!K39),0)</f>
        <v>116507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2595794</v>
      </c>
      <c r="H40" s="17"/>
      <c r="I40" s="16">
        <v>363832</v>
      </c>
      <c r="J40" s="16">
        <v>2231962</v>
      </c>
      <c r="K40" s="13">
        <f>ROUND(SUM(EASTERN:VALENCIA!K40),0)</f>
        <v>2595794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1794314</v>
      </c>
      <c r="H41" s="17"/>
      <c r="I41" s="16">
        <v>354365</v>
      </c>
      <c r="J41" s="16">
        <v>1439949</v>
      </c>
      <c r="K41" s="13">
        <f>ROUND(SUM(EASTERN:VALENCIA!K41),0)</f>
        <v>1794314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188309296</v>
      </c>
      <c r="H42" s="10"/>
      <c r="I42" s="13">
        <v>55129546</v>
      </c>
      <c r="J42" s="13">
        <v>133179750</v>
      </c>
      <c r="K42" s="13">
        <f>ROUND(SUM(EASTERN:VALENCIA!K42),0)</f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49850589</v>
      </c>
      <c r="H43" s="17"/>
      <c r="I43" s="16">
        <v>2044198</v>
      </c>
      <c r="J43" s="16">
        <v>47806391</v>
      </c>
      <c r="K43" s="13">
        <f>ROUND(SUM(EASTERN:VALENCIA!K43),0)</f>
        <v>49850589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36081574</v>
      </c>
      <c r="H44" s="17"/>
      <c r="I44" s="16">
        <v>7304331</v>
      </c>
      <c r="J44" s="16">
        <v>28777243</v>
      </c>
      <c r="K44" s="13">
        <f>ROUND(SUM(EASTERN:VALENCIA!K44),0)</f>
        <v>36081574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6776331</v>
      </c>
      <c r="H45" s="17"/>
      <c r="I45" s="16">
        <v>985662</v>
      </c>
      <c r="J45" s="16">
        <v>5790668</v>
      </c>
      <c r="K45" s="13">
        <f>ROUND(SUM(EASTERN:VALENCIA!K45),0)</f>
        <v>6776331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5860377</v>
      </c>
      <c r="H46" s="17"/>
      <c r="I46" s="16">
        <v>12183</v>
      </c>
      <c r="J46" s="16">
        <v>5848193</v>
      </c>
      <c r="K46" s="13">
        <f>ROUND(SUM(EASTERN:VALENCIA!K46),0)</f>
        <v>5860377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31708341</v>
      </c>
      <c r="H47" s="17"/>
      <c r="I47" s="16">
        <v>30105653</v>
      </c>
      <c r="J47" s="16">
        <v>1602688</v>
      </c>
      <c r="K47" s="13">
        <f>ROUND(SUM(EASTERN:VALENCIA!K47),0)</f>
        <v>31708341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1063809</v>
      </c>
      <c r="H48" s="17"/>
      <c r="I48" s="16">
        <v>661203</v>
      </c>
      <c r="J48" s="16">
        <v>402605</v>
      </c>
      <c r="K48" s="13">
        <f>ROUND(SUM(EASTERN:VALENCIA!K48),0)</f>
        <v>1063809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8555431</v>
      </c>
      <c r="H49" s="17"/>
      <c r="I49" s="16">
        <v>7401396</v>
      </c>
      <c r="J49" s="16">
        <v>1154035</v>
      </c>
      <c r="K49" s="13">
        <f>ROUND(SUM(EASTERN:VALENCIA!K49),0)</f>
        <v>8555431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1509116</v>
      </c>
      <c r="H50" s="17"/>
      <c r="I50" s="16">
        <v>774278</v>
      </c>
      <c r="J50" s="16">
        <v>734838</v>
      </c>
      <c r="K50" s="13">
        <f>ROUND(SUM(EASTERN:VALENCIA!K50),0)</f>
        <v>1509116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f>ROUND(SUM(EASTERN:VALENCIA!K51),0)</f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561257</v>
      </c>
      <c r="H52" s="17"/>
      <c r="I52" s="16">
        <v>104582</v>
      </c>
      <c r="J52" s="16">
        <v>456675</v>
      </c>
      <c r="K52" s="13">
        <f>ROUND(SUM(EASTERN:VALENCIA!K52),0)</f>
        <v>561257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1543187</v>
      </c>
      <c r="H53" s="17"/>
      <c r="I53" s="16">
        <v>1431295</v>
      </c>
      <c r="J53" s="16">
        <v>111892</v>
      </c>
      <c r="K53" s="13">
        <f>ROUND(SUM(EASTERN:VALENCIA!K53),0)</f>
        <v>1543187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3579585</v>
      </c>
      <c r="H54" s="17"/>
      <c r="I54" s="16">
        <v>699730</v>
      </c>
      <c r="J54" s="16">
        <v>2879855</v>
      </c>
      <c r="K54" s="13">
        <f>ROUND(SUM(EASTERN:VALENCIA!K54),0)</f>
        <v>3579585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7097526</v>
      </c>
      <c r="H55" s="17"/>
      <c r="I55" s="16">
        <v>142997</v>
      </c>
      <c r="J55" s="16">
        <v>6954529</v>
      </c>
      <c r="K55" s="13">
        <f>ROUND(SUM(EASTERN:VALENCIA!K55),0)</f>
        <v>7097526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3994677</v>
      </c>
      <c r="H56" s="17"/>
      <c r="I56" s="16">
        <v>487473</v>
      </c>
      <c r="J56" s="16">
        <v>3507205</v>
      </c>
      <c r="K56" s="13">
        <f>ROUND(SUM(EASTERN:VALENCIA!K56),0)</f>
        <v>3994677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1801365</v>
      </c>
      <c r="H57" s="17"/>
      <c r="I57" s="16">
        <v>517932</v>
      </c>
      <c r="J57" s="16">
        <v>1283433</v>
      </c>
      <c r="K57" s="13">
        <f>ROUND(SUM(EASTERN:VALENCIA!K57),0)</f>
        <v>1801365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652223</v>
      </c>
      <c r="H58" s="17"/>
      <c r="I58" s="16">
        <v>0</v>
      </c>
      <c r="J58" s="16">
        <v>652223</v>
      </c>
      <c r="K58" s="13">
        <f>ROUND(SUM(EASTERN:VALENCIA!K58),0)</f>
        <v>652223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6848196</v>
      </c>
      <c r="H59" s="17"/>
      <c r="I59" s="16">
        <v>1028938</v>
      </c>
      <c r="J59" s="16">
        <v>5819258</v>
      </c>
      <c r="K59" s="13">
        <f>ROUND(SUM(EASTERN:VALENCIA!K59),0)</f>
        <v>6848196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506477</v>
      </c>
      <c r="H60" s="17"/>
      <c r="I60" s="16">
        <v>107887</v>
      </c>
      <c r="J60" s="16">
        <v>398590</v>
      </c>
      <c r="K60" s="13">
        <f>ROUND(SUM(EASTERN:VALENCIA!K60),0)</f>
        <v>506477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2423720</v>
      </c>
      <c r="H61" s="17"/>
      <c r="I61" s="16">
        <v>1169196</v>
      </c>
      <c r="J61" s="16">
        <v>1254524</v>
      </c>
      <c r="K61" s="13">
        <f>ROUND(SUM(EASTERN:VALENCIA!K61),0)</f>
        <v>2423720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16754895</v>
      </c>
      <c r="H62" s="17"/>
      <c r="I62" s="16">
        <v>150610</v>
      </c>
      <c r="J62" s="16">
        <v>16604285</v>
      </c>
      <c r="K62" s="13">
        <f>ROUND(SUM(EASTERN:VALENCIA!K62),0)</f>
        <v>16754895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1140622</v>
      </c>
      <c r="H63" s="17"/>
      <c r="I63" s="16">
        <v>0</v>
      </c>
      <c r="J63" s="16">
        <v>1140622</v>
      </c>
      <c r="K63" s="13">
        <f>ROUND(SUM(EASTERN:VALENCIA!K63),0)</f>
        <v>1140622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v>0</v>
      </c>
      <c r="H64" s="10"/>
      <c r="I64" s="13">
        <v>0</v>
      </c>
      <c r="J64" s="13">
        <v>0</v>
      </c>
      <c r="K64" s="13">
        <f>ROUND(SUM(EASTERN:VALENCIA!K64),0)</f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v>0</v>
      </c>
      <c r="H65" s="10"/>
      <c r="I65" s="13">
        <v>0</v>
      </c>
      <c r="J65" s="13">
        <v>0</v>
      </c>
      <c r="K65" s="13">
        <f>ROUND(SUM(EASTERN:VALENCIA!K65),0)</f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4103127</v>
      </c>
      <c r="H66" s="10"/>
      <c r="I66" s="13">
        <v>996894</v>
      </c>
      <c r="J66" s="13">
        <v>3106233</v>
      </c>
      <c r="K66" s="13">
        <f>ROUND(SUM(EASTERN:VALENCIA!K66),0)</f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508165</v>
      </c>
      <c r="H67" s="17"/>
      <c r="I67" s="16">
        <v>402905</v>
      </c>
      <c r="J67" s="16">
        <v>105260</v>
      </c>
      <c r="K67" s="13">
        <f>ROUND(SUM(EASTERN:VALENCIA!K67),0)</f>
        <v>508165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440534</v>
      </c>
      <c r="H68" s="17"/>
      <c r="I68" s="16">
        <v>440534</v>
      </c>
      <c r="J68" s="16">
        <v>0</v>
      </c>
      <c r="K68" s="13">
        <f>ROUND(SUM(EASTERN:VALENCIA!K68),0)</f>
        <v>440534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3154428</v>
      </c>
      <c r="H69" s="17"/>
      <c r="I69" s="16">
        <v>153455</v>
      </c>
      <c r="J69" s="16">
        <v>3000973</v>
      </c>
      <c r="K69" s="13">
        <f>ROUND(SUM(EASTERN:VALENCIA!K69),0)</f>
        <v>3154428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51971988</v>
      </c>
      <c r="H70" s="10"/>
      <c r="I70" s="13">
        <v>24925237</v>
      </c>
      <c r="J70" s="13">
        <v>27046751</v>
      </c>
      <c r="K70" s="13">
        <f>ROUND(SUM(EASTERN:VALENCIA!K70),0)</f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1739161</v>
      </c>
      <c r="H71" s="17"/>
      <c r="I71" s="16">
        <v>566613</v>
      </c>
      <c r="J71" s="16">
        <v>1172548</v>
      </c>
      <c r="K71" s="13">
        <f>ROUND(SUM(EASTERN:VALENCIA!K71),0)</f>
        <v>1739161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38059719</v>
      </c>
      <c r="H72" s="17"/>
      <c r="I72" s="16">
        <v>22450937</v>
      </c>
      <c r="J72" s="16">
        <v>15608782</v>
      </c>
      <c r="K72" s="13">
        <f>ROUND(SUM(EASTERN:VALENCIA!K72),0)</f>
        <v>38059719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12173107</v>
      </c>
      <c r="H73" s="17"/>
      <c r="I73" s="16">
        <v>1907686</v>
      </c>
      <c r="J73" s="16">
        <v>10265421</v>
      </c>
      <c r="K73" s="13">
        <f>ROUND(SUM(EASTERN:VALENCIA!K73),0)</f>
        <v>12173107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v>0</v>
      </c>
      <c r="H74" s="10"/>
      <c r="I74" s="13">
        <v>0</v>
      </c>
      <c r="J74" s="13">
        <v>0</v>
      </c>
      <c r="K74" s="13">
        <f>ROUND(SUM(EASTERN:VALENCIA!K74),0)</f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v>0</v>
      </c>
      <c r="H75" s="10"/>
      <c r="I75" s="13">
        <v>0</v>
      </c>
      <c r="J75" s="13">
        <v>0</v>
      </c>
      <c r="K75" s="13">
        <f>ROUND(SUM(EASTERN:VALENCIA!K75),0)</f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v>401755293</v>
      </c>
      <c r="H76" s="26"/>
      <c r="I76" s="25">
        <v>177781223</v>
      </c>
      <c r="J76" s="25">
        <v>223974070</v>
      </c>
      <c r="K76" s="13">
        <f>ROUND(SUM(EASTERN:VALENCIA!K76),0)</f>
        <v>401755293</v>
      </c>
      <c r="L76" s="27"/>
    </row>
    <row r="77" spans="1:12" x14ac:dyDescent="0.25">
      <c r="F77" s="42" t="s">
        <v>179</v>
      </c>
      <c r="G77" s="47">
        <v>401755293</v>
      </c>
      <c r="H77" s="29"/>
      <c r="I77" s="31">
        <v>0.44251121540295424</v>
      </c>
      <c r="J77" s="31">
        <v>0.55748878459704576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f>ROUND(SUM(EASTERN:VALENCIA!I83),0)</f>
        <v>2215035190</v>
      </c>
      <c r="I83" s="87">
        <v>8.0261128041040283E-2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sheetProtection algorithmName="SHA-512" hashValue="5atv3k6AvRCqitYeRy4ELJ3jdo6We9gKVPkkc50w9YauH5ZoYOYmw88HkGtIlS1a6zwtvtYCsTj+CzfCAzsdHQ==" saltValue="TvMvqJT8K5CD8p6V8xtJTQ==" spinCount="100000" sheet="1" objects="1" scenarios="1"/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disablePrompts="1"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2617065.6005034819</v>
      </c>
      <c r="H8" s="10"/>
      <c r="I8" s="13">
        <v>1398798.0210242327</v>
      </c>
      <c r="J8" s="13">
        <v>1218267.579479249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830.74226054259532</v>
      </c>
      <c r="H9" s="17" t="s">
        <v>15</v>
      </c>
      <c r="I9" s="16">
        <v>830.74226054259532</v>
      </c>
      <c r="J9" s="16"/>
      <c r="K9" s="13">
        <v>830.74226054259532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/>
      <c r="H10" s="17"/>
      <c r="I10" s="16"/>
      <c r="J10" s="16"/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1079870.2751119812</v>
      </c>
      <c r="H11" s="17" t="s">
        <v>15</v>
      </c>
      <c r="I11" s="16">
        <v>1079870.2751119812</v>
      </c>
      <c r="J11" s="16"/>
      <c r="K11" s="13">
        <v>1079870.2751119812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/>
      <c r="H13" s="17"/>
      <c r="I13" s="16"/>
      <c r="J13" s="16"/>
      <c r="K13" s="13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609851.22668943857</v>
      </c>
      <c r="H14" s="17" t="s">
        <v>59</v>
      </c>
      <c r="I14" s="16">
        <v>15344.196689438657</v>
      </c>
      <c r="J14" s="16">
        <v>594507.02999999991</v>
      </c>
      <c r="K14" s="13">
        <v>609851.22668943857</v>
      </c>
      <c r="L14" s="18" t="s">
        <v>258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623760.54947924905</v>
      </c>
      <c r="H18" s="17" t="s">
        <v>24</v>
      </c>
      <c r="I18" s="16"/>
      <c r="J18" s="16">
        <v>623760.54947924905</v>
      </c>
      <c r="K18" s="13">
        <v>623760.54947924905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302752.80696227017</v>
      </c>
      <c r="H20" s="17" t="s">
        <v>15</v>
      </c>
      <c r="I20" s="16">
        <v>302752.80696227017</v>
      </c>
      <c r="J20" s="16"/>
      <c r="K20" s="13">
        <v>302752.80696227017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2172691.2887498019</v>
      </c>
      <c r="H25" s="10"/>
      <c r="I25" s="13">
        <v>1497739.1294223345</v>
      </c>
      <c r="J25" s="13">
        <v>674952.15932746779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435919.59136620513</v>
      </c>
      <c r="H27" s="17" t="s">
        <v>15</v>
      </c>
      <c r="I27" s="16">
        <v>435919.59136620513</v>
      </c>
      <c r="J27" s="16"/>
      <c r="K27" s="13">
        <v>435919.59136620513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475130.27735718782</v>
      </c>
      <c r="H28" s="17" t="s">
        <v>15</v>
      </c>
      <c r="I28" s="16">
        <v>475130.27735718782</v>
      </c>
      <c r="J28" s="16"/>
      <c r="K28" s="13">
        <v>475130.27735718782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54239.623714304129</v>
      </c>
      <c r="H29" s="17" t="s">
        <v>15</v>
      </c>
      <c r="I29" s="16">
        <v>54239.623714304129</v>
      </c>
      <c r="J29" s="16"/>
      <c r="K29" s="13">
        <v>54239.623714304129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235360.54358458237</v>
      </c>
      <c r="H31" s="17" t="s">
        <v>24</v>
      </c>
      <c r="I31" s="16"/>
      <c r="J31" s="16">
        <v>235360.54358458237</v>
      </c>
      <c r="K31" s="13">
        <v>235360.54358458237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204501.57619684402</v>
      </c>
      <c r="H32" s="17" t="s">
        <v>15</v>
      </c>
      <c r="I32" s="16">
        <v>204501.57619684402</v>
      </c>
      <c r="J32" s="16"/>
      <c r="K32" s="13">
        <v>204501.57619684402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302725.34118728578</v>
      </c>
      <c r="H33" s="17" t="s">
        <v>24</v>
      </c>
      <c r="I33" s="16"/>
      <c r="J33" s="16">
        <v>302725.34118728578</v>
      </c>
      <c r="K33" s="13">
        <v>302725.34118728578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136866.2745555997</v>
      </c>
      <c r="H34" s="17" t="s">
        <v>24</v>
      </c>
      <c r="I34" s="16"/>
      <c r="J34" s="16">
        <v>136866.2745555997</v>
      </c>
      <c r="K34" s="13">
        <v>136866.2745555997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243168.26959225332</v>
      </c>
      <c r="H35" s="17" t="s">
        <v>15</v>
      </c>
      <c r="I35" s="16">
        <v>243168.26959225332</v>
      </c>
      <c r="J35" s="16"/>
      <c r="K35" s="13">
        <v>243168.26959225332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84779.791195539947</v>
      </c>
      <c r="H41" s="17" t="s">
        <v>15</v>
      </c>
      <c r="I41" s="16">
        <v>84779.791195539947</v>
      </c>
      <c r="J41" s="16"/>
      <c r="K41" s="13">
        <v>84779.791195539947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6343036.1719628209</v>
      </c>
      <c r="H42" s="10"/>
      <c r="I42" s="13">
        <v>4445839.8180895066</v>
      </c>
      <c r="J42" s="13">
        <v>1897196.3538733148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3250215.8733484652</v>
      </c>
      <c r="H44" s="17" t="s">
        <v>59</v>
      </c>
      <c r="I44" s="16">
        <v>3152709.3971480113</v>
      </c>
      <c r="J44" s="16">
        <v>97506.476200453952</v>
      </c>
      <c r="K44" s="13">
        <v>3250215.8733484652</v>
      </c>
      <c r="L44" s="18" t="s">
        <v>210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843682.30197982094</v>
      </c>
      <c r="H47" s="17" t="s">
        <v>15</v>
      </c>
      <c r="I47" s="16">
        <v>843682.30197982094</v>
      </c>
      <c r="J47" s="16"/>
      <c r="K47" s="13">
        <v>843682.30197982094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162195.96504224863</v>
      </c>
      <c r="H49" s="17" t="s">
        <v>15</v>
      </c>
      <c r="I49" s="16">
        <v>162195.96504224863</v>
      </c>
      <c r="J49" s="16"/>
      <c r="K49" s="13">
        <v>162195.96504224863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282421.70291338337</v>
      </c>
      <c r="H57" s="17" t="s">
        <v>15</v>
      </c>
      <c r="I57" s="16">
        <v>282421.70291338337</v>
      </c>
      <c r="J57" s="16"/>
      <c r="K57" s="13">
        <v>282421.70291338337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8274.0493299221798</v>
      </c>
      <c r="H60" s="17" t="s">
        <v>24</v>
      </c>
      <c r="I60" s="16"/>
      <c r="J60" s="16">
        <v>8274.0493299221798</v>
      </c>
      <c r="K60" s="13">
        <v>8274.0493299221798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530303.88100604212</v>
      </c>
      <c r="H61" s="17" t="s">
        <v>59</v>
      </c>
      <c r="I61" s="16">
        <v>4830.4510060420725</v>
      </c>
      <c r="J61" s="16">
        <v>525473.43000000005</v>
      </c>
      <c r="K61" s="13">
        <v>530303.88100604212</v>
      </c>
      <c r="L61" s="18" t="s">
        <v>259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1230901.5872324791</v>
      </c>
      <c r="H62" s="17" t="s">
        <v>24</v>
      </c>
      <c r="I62" s="16"/>
      <c r="J62" s="16">
        <v>1230901.5872324791</v>
      </c>
      <c r="K62" s="13">
        <v>1230901.5872324791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35040.811110459574</v>
      </c>
      <c r="H63" s="17" t="s">
        <v>24</v>
      </c>
      <c r="I63" s="16"/>
      <c r="J63" s="16">
        <v>35040.811110459574</v>
      </c>
      <c r="K63" s="13">
        <v>35040.811110459574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1231239.0942239598</v>
      </c>
      <c r="H70" s="10"/>
      <c r="I70" s="13">
        <v>0</v>
      </c>
      <c r="J70" s="13">
        <v>1231239.0942239598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963509.59124821401</v>
      </c>
      <c r="H72" s="81" t="s">
        <v>24</v>
      </c>
      <c r="I72" s="16"/>
      <c r="J72" s="16">
        <v>963509.59124821401</v>
      </c>
      <c r="K72" s="13">
        <v>963509.59124821401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267729.50297574571</v>
      </c>
      <c r="H73" s="81" t="s">
        <v>24</v>
      </c>
      <c r="I73" s="16"/>
      <c r="J73" s="16">
        <v>267729.50297574571</v>
      </c>
      <c r="K73" s="13">
        <v>267729.50297574571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12364032.155440064</v>
      </c>
      <c r="H76" s="26"/>
      <c r="I76" s="82">
        <v>7342376.9685360733</v>
      </c>
      <c r="J76" s="82">
        <v>5021655.1869039908</v>
      </c>
      <c r="K76" s="13">
        <v>12364032.155440064</v>
      </c>
      <c r="L76" s="27"/>
    </row>
    <row r="77" spans="1:12" ht="15.75" x14ac:dyDescent="0.25">
      <c r="F77" s="83" t="s">
        <v>200</v>
      </c>
      <c r="G77" s="84">
        <v>12364032.155440064</v>
      </c>
      <c r="H77" s="14"/>
      <c r="I77" s="85">
        <v>0.59384971473933712</v>
      </c>
      <c r="J77" s="85">
        <v>0.40615028526066288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73834737.445239335</v>
      </c>
      <c r="J83" s="87">
        <v>9.944339510899812E-2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7417622</v>
      </c>
      <c r="H8" s="10"/>
      <c r="I8" s="13">
        <v>5518311</v>
      </c>
      <c r="J8" s="13">
        <v>1899311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0</v>
      </c>
      <c r="H9" s="17"/>
      <c r="I9" s="16">
        <v>0</v>
      </c>
      <c r="J9" s="16">
        <v>0</v>
      </c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0</v>
      </c>
      <c r="H10" s="17" t="s">
        <v>24</v>
      </c>
      <c r="I10" s="16">
        <v>0</v>
      </c>
      <c r="J10" s="16">
        <v>0</v>
      </c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787469</v>
      </c>
      <c r="H11" s="17" t="s">
        <v>59</v>
      </c>
      <c r="I11" s="16">
        <v>832931</v>
      </c>
      <c r="J11" s="16">
        <v>-45462</v>
      </c>
      <c r="K11" s="13">
        <v>787469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1080158</v>
      </c>
      <c r="H12" s="17" t="s">
        <v>59</v>
      </c>
      <c r="I12" s="16">
        <v>785212</v>
      </c>
      <c r="J12" s="16">
        <v>294946</v>
      </c>
      <c r="K12" s="13">
        <v>1080158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2011619</v>
      </c>
      <c r="H13" s="17" t="s">
        <v>59</v>
      </c>
      <c r="I13" s="16">
        <v>1690083</v>
      </c>
      <c r="J13" s="16">
        <v>321536</v>
      </c>
      <c r="K13" s="13">
        <v>2011619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1147448</v>
      </c>
      <c r="H14" s="17" t="s">
        <v>59</v>
      </c>
      <c r="I14" s="16">
        <v>860172</v>
      </c>
      <c r="J14" s="16">
        <v>287276</v>
      </c>
      <c r="K14" s="13">
        <v>1147448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0</v>
      </c>
      <c r="H15" s="17"/>
      <c r="I15" s="16">
        <v>0</v>
      </c>
      <c r="J15" s="16">
        <v>0</v>
      </c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/>
      <c r="I16" s="16">
        <v>0</v>
      </c>
      <c r="J16" s="16">
        <v>0</v>
      </c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471783</v>
      </c>
      <c r="H18" s="17" t="s">
        <v>59</v>
      </c>
      <c r="I18" s="16">
        <v>340105</v>
      </c>
      <c r="J18" s="16">
        <v>131678</v>
      </c>
      <c r="K18" s="13">
        <v>471783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942783</v>
      </c>
      <c r="H19" s="17" t="s">
        <v>59</v>
      </c>
      <c r="I19" s="19">
        <v>188050</v>
      </c>
      <c r="J19" s="19">
        <v>754733</v>
      </c>
      <c r="K19" s="13">
        <v>942783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976362</v>
      </c>
      <c r="H20" s="17" t="s">
        <v>59</v>
      </c>
      <c r="I20" s="16">
        <v>821758</v>
      </c>
      <c r="J20" s="16">
        <v>154604</v>
      </c>
      <c r="K20" s="13">
        <v>976362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0</v>
      </c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0</v>
      </c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0</v>
      </c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6321871</v>
      </c>
      <c r="H25" s="10"/>
      <c r="I25" s="13">
        <v>3259441</v>
      </c>
      <c r="J25" s="13">
        <v>3062430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1800689</v>
      </c>
      <c r="H27" s="17" t="s">
        <v>59</v>
      </c>
      <c r="I27" s="16">
        <v>1103928</v>
      </c>
      <c r="J27" s="16">
        <v>696761</v>
      </c>
      <c r="K27" s="13">
        <v>1800689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0</v>
      </c>
      <c r="H28" s="17" t="s">
        <v>15</v>
      </c>
      <c r="I28" s="16">
        <v>0</v>
      </c>
      <c r="J28" s="16">
        <v>0</v>
      </c>
      <c r="K28" s="13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548584</v>
      </c>
      <c r="H29" s="17" t="s">
        <v>59</v>
      </c>
      <c r="I29" s="16">
        <v>290335</v>
      </c>
      <c r="J29" s="16">
        <v>258249</v>
      </c>
      <c r="K29" s="13">
        <v>548584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384978</v>
      </c>
      <c r="H31" s="17" t="s">
        <v>59</v>
      </c>
      <c r="I31" s="16">
        <v>145228</v>
      </c>
      <c r="J31" s="16">
        <v>239750</v>
      </c>
      <c r="K31" s="13">
        <v>384978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1615260</v>
      </c>
      <c r="H32" s="17" t="s">
        <v>59</v>
      </c>
      <c r="I32" s="16">
        <v>582782</v>
      </c>
      <c r="J32" s="16">
        <v>1032478</v>
      </c>
      <c r="K32" s="13">
        <v>1615260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399811</v>
      </c>
      <c r="H34" s="17" t="s">
        <v>59</v>
      </c>
      <c r="I34" s="16">
        <v>113654</v>
      </c>
      <c r="J34" s="16">
        <v>286157</v>
      </c>
      <c r="K34" s="13">
        <v>399811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699270</v>
      </c>
      <c r="H35" s="17" t="s">
        <v>59</v>
      </c>
      <c r="I35" s="16">
        <v>254039</v>
      </c>
      <c r="J35" s="16">
        <v>445231</v>
      </c>
      <c r="K35" s="13">
        <v>699270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768829</v>
      </c>
      <c r="H37" s="17" t="s">
        <v>15</v>
      </c>
      <c r="I37" s="16">
        <v>768829</v>
      </c>
      <c r="J37" s="16"/>
      <c r="K37" s="13">
        <v>768829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104450</v>
      </c>
      <c r="H41" s="17" t="s">
        <v>59</v>
      </c>
      <c r="I41" s="16">
        <v>646</v>
      </c>
      <c r="J41" s="16">
        <v>103804</v>
      </c>
      <c r="K41" s="13">
        <v>104450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14311421</v>
      </c>
      <c r="H42" s="10"/>
      <c r="I42" s="13">
        <v>1719739</v>
      </c>
      <c r="J42" s="13">
        <v>12591682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10021459</v>
      </c>
      <c r="H43" s="17" t="s">
        <v>24</v>
      </c>
      <c r="I43" s="16"/>
      <c r="J43" s="16">
        <v>10021459</v>
      </c>
      <c r="K43" s="13">
        <v>10021459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/>
      <c r="I44" s="16"/>
      <c r="J44" s="16"/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2354344</v>
      </c>
      <c r="H47" s="17" t="s">
        <v>59</v>
      </c>
      <c r="I47" s="16">
        <v>1110379</v>
      </c>
      <c r="J47" s="16">
        <v>1243965</v>
      </c>
      <c r="K47" s="13">
        <v>2354344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1217633</v>
      </c>
      <c r="H49" s="17" t="s">
        <v>59</v>
      </c>
      <c r="I49" s="16">
        <v>536482</v>
      </c>
      <c r="J49" s="16">
        <v>681151</v>
      </c>
      <c r="K49" s="13">
        <v>1217633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240125</v>
      </c>
      <c r="H50" s="17" t="s">
        <v>59</v>
      </c>
      <c r="I50" s="16">
        <v>7254</v>
      </c>
      <c r="J50" s="16">
        <v>232871</v>
      </c>
      <c r="K50" s="13">
        <v>240125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230581</v>
      </c>
      <c r="H52" s="17" t="s">
        <v>59</v>
      </c>
      <c r="I52" s="16">
        <v>4341</v>
      </c>
      <c r="J52" s="16">
        <v>226240</v>
      </c>
      <c r="K52" s="13">
        <v>230581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0</v>
      </c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101349</v>
      </c>
      <c r="H54" s="17" t="s">
        <v>59</v>
      </c>
      <c r="I54" s="16">
        <v>8688</v>
      </c>
      <c r="J54" s="16">
        <v>92661</v>
      </c>
      <c r="K54" s="13">
        <v>101349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/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0</v>
      </c>
      <c r="H56" s="17"/>
      <c r="I56" s="16">
        <v>0</v>
      </c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94860</v>
      </c>
      <c r="H60" s="17" t="s">
        <v>59</v>
      </c>
      <c r="I60" s="16">
        <v>1525</v>
      </c>
      <c r="J60" s="16">
        <v>93335</v>
      </c>
      <c r="K60" s="13">
        <v>94860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/>
      <c r="I61" s="16"/>
      <c r="J61" s="16"/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51070</v>
      </c>
      <c r="H62" s="17" t="s">
        <v>15</v>
      </c>
      <c r="I62" s="16">
        <v>51070</v>
      </c>
      <c r="J62" s="16">
        <v>0</v>
      </c>
      <c r="K62" s="13">
        <v>51070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310386</v>
      </c>
      <c r="H66" s="10"/>
      <c r="I66" s="13">
        <v>70712</v>
      </c>
      <c r="J66" s="13">
        <v>239674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310386</v>
      </c>
      <c r="H69" s="17" t="s">
        <v>59</v>
      </c>
      <c r="I69" s="16">
        <v>70712</v>
      </c>
      <c r="J69" s="16">
        <v>239674</v>
      </c>
      <c r="K69" s="13">
        <v>310386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4794322</v>
      </c>
      <c r="H70" s="10"/>
      <c r="I70" s="13">
        <v>3617699</v>
      </c>
      <c r="J70" s="13">
        <v>1176623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782023</v>
      </c>
      <c r="H71" s="17" t="s">
        <v>59</v>
      </c>
      <c r="I71" s="16">
        <v>210296</v>
      </c>
      <c r="J71" s="16">
        <v>571727</v>
      </c>
      <c r="K71" s="13">
        <v>782023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3646312</v>
      </c>
      <c r="H72" s="17" t="s">
        <v>59</v>
      </c>
      <c r="I72" s="16">
        <v>3237358</v>
      </c>
      <c r="J72" s="16">
        <v>408954</v>
      </c>
      <c r="K72" s="13">
        <v>3646312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365987</v>
      </c>
      <c r="H73" s="17" t="s">
        <v>59</v>
      </c>
      <c r="I73" s="16">
        <v>170045</v>
      </c>
      <c r="J73" s="16">
        <v>195942</v>
      </c>
      <c r="K73" s="13">
        <v>365987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33155622</v>
      </c>
      <c r="H76" s="26"/>
      <c r="I76" s="82">
        <v>14185902</v>
      </c>
      <c r="J76" s="82">
        <v>18969720</v>
      </c>
      <c r="K76" s="13">
        <v>33155622</v>
      </c>
      <c r="L76" s="27"/>
    </row>
    <row r="77" spans="1:12" ht="15.75" x14ac:dyDescent="0.25">
      <c r="F77" s="83" t="s">
        <v>200</v>
      </c>
      <c r="G77" s="84">
        <v>33155622</v>
      </c>
      <c r="H77" s="14"/>
      <c r="I77" s="85">
        <v>0.42785811709398786</v>
      </c>
      <c r="J77" s="85">
        <v>0.57214188290601209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177529515</v>
      </c>
      <c r="J83" s="87">
        <v>7.9907287529062426E-2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1252256.9599999997</v>
      </c>
      <c r="H8" s="122"/>
      <c r="I8" s="128">
        <v>1038099.5399999999</v>
      </c>
      <c r="J8" s="128">
        <v>214157.41999999998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16000.74</v>
      </c>
      <c r="H10" s="124" t="s">
        <v>15</v>
      </c>
      <c r="I10" s="130">
        <v>16000.74</v>
      </c>
      <c r="J10" s="130"/>
      <c r="K10" s="128">
        <v>16000.74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564072.85</v>
      </c>
      <c r="H11" s="124" t="s">
        <v>15</v>
      </c>
      <c r="I11" s="130">
        <v>564072.85</v>
      </c>
      <c r="J11" s="130"/>
      <c r="K11" s="128">
        <v>564072.85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309539.05</v>
      </c>
      <c r="H13" s="124" t="s">
        <v>15</v>
      </c>
      <c r="I13" s="130">
        <v>309539.05</v>
      </c>
      <c r="J13" s="130"/>
      <c r="K13" s="128">
        <v>309539.05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36552.339999999997</v>
      </c>
      <c r="H14" s="124" t="s">
        <v>24</v>
      </c>
      <c r="I14" s="130"/>
      <c r="J14" s="130">
        <v>36552.339999999997</v>
      </c>
      <c r="K14" s="128">
        <v>36552.339999999997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177605.08</v>
      </c>
      <c r="H18" s="124" t="s">
        <v>24</v>
      </c>
      <c r="I18" s="130"/>
      <c r="J18" s="130">
        <v>177605.08</v>
      </c>
      <c r="K18" s="128">
        <v>177605.08</v>
      </c>
      <c r="L18" s="134" t="s">
        <v>293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148486.9</v>
      </c>
      <c r="H20" s="124" t="s">
        <v>15</v>
      </c>
      <c r="I20" s="130">
        <v>148486.9</v>
      </c>
      <c r="J20" s="130"/>
      <c r="K20" s="128">
        <v>148486.9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670863.22</v>
      </c>
      <c r="H25" s="122"/>
      <c r="I25" s="128">
        <v>554356.18999999994</v>
      </c>
      <c r="J25" s="128">
        <v>116507.03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554356.18999999994</v>
      </c>
      <c r="H30" s="124" t="s">
        <v>15</v>
      </c>
      <c r="I30" s="130">
        <v>554356.18999999994</v>
      </c>
      <c r="J30" s="130"/>
      <c r="K30" s="128">
        <v>554356.18999999994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116507.03</v>
      </c>
      <c r="H39" s="124" t="s">
        <v>24</v>
      </c>
      <c r="I39" s="130"/>
      <c r="J39" s="130">
        <v>116507.03</v>
      </c>
      <c r="K39" s="128">
        <v>116507.03</v>
      </c>
      <c r="L39" s="131" t="s">
        <v>244</v>
      </c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4202787.4399999995</v>
      </c>
      <c r="H42" s="122"/>
      <c r="I42" s="128">
        <v>535468.57000000007</v>
      </c>
      <c r="J42" s="128">
        <v>3667318.87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2080495.36</v>
      </c>
      <c r="H43" s="124" t="s">
        <v>24</v>
      </c>
      <c r="I43" s="130"/>
      <c r="J43" s="130">
        <v>2080495.36</v>
      </c>
      <c r="K43" s="128">
        <v>2080495.36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>
        <v>0</v>
      </c>
      <c r="K44" s="128">
        <v>0</v>
      </c>
      <c r="L44" s="131" t="s">
        <v>294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575542.61</v>
      </c>
      <c r="H47" s="124" t="s">
        <v>59</v>
      </c>
      <c r="I47" s="130">
        <v>362379.63</v>
      </c>
      <c r="J47" s="130">
        <v>213162.98</v>
      </c>
      <c r="K47" s="128">
        <v>575542.61</v>
      </c>
      <c r="L47" s="131" t="s">
        <v>295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123494.9</v>
      </c>
      <c r="H49" s="124" t="s">
        <v>15</v>
      </c>
      <c r="I49" s="130">
        <v>123494.9</v>
      </c>
      <c r="J49" s="130"/>
      <c r="K49" s="128">
        <v>123494.9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100084.98</v>
      </c>
      <c r="H54" s="124" t="s">
        <v>24</v>
      </c>
      <c r="I54" s="130"/>
      <c r="J54" s="130">
        <v>100084.98</v>
      </c>
      <c r="K54" s="128">
        <v>100084.98</v>
      </c>
      <c r="L54" s="131" t="s">
        <v>211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73702.38</v>
      </c>
      <c r="H55" s="124" t="s">
        <v>24</v>
      </c>
      <c r="I55" s="130"/>
      <c r="J55" s="130">
        <v>73702.38</v>
      </c>
      <c r="K55" s="128">
        <v>73702.38</v>
      </c>
      <c r="L55" s="131" t="s">
        <v>296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157533.42000000001</v>
      </c>
      <c r="H56" s="124" t="s">
        <v>24</v>
      </c>
      <c r="I56" s="130"/>
      <c r="J56" s="130">
        <v>157533.42000000001</v>
      </c>
      <c r="K56" s="128">
        <v>157533.42000000001</v>
      </c>
      <c r="L56" s="131" t="s">
        <v>294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28861.35</v>
      </c>
      <c r="H57" s="124" t="s">
        <v>24</v>
      </c>
      <c r="I57" s="130"/>
      <c r="J57" s="130">
        <v>28861.35</v>
      </c>
      <c r="K57" s="128">
        <v>28861.35</v>
      </c>
      <c r="L57" s="131" t="s">
        <v>294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327072.8</v>
      </c>
      <c r="H59" s="124" t="s">
        <v>24</v>
      </c>
      <c r="I59" s="130"/>
      <c r="J59" s="130">
        <v>327072.8</v>
      </c>
      <c r="K59" s="128">
        <v>327072.8</v>
      </c>
      <c r="L59" s="134" t="s">
        <v>297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99188.08</v>
      </c>
      <c r="H61" s="124" t="s">
        <v>59</v>
      </c>
      <c r="I61" s="130">
        <v>49594.04</v>
      </c>
      <c r="J61" s="130">
        <v>49594.04</v>
      </c>
      <c r="K61" s="128">
        <v>99188.08</v>
      </c>
      <c r="L61" s="131" t="s">
        <v>298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636811.55999999994</v>
      </c>
      <c r="H62" s="124" t="s">
        <v>24</v>
      </c>
      <c r="I62" s="130"/>
      <c r="J62" s="130">
        <v>636811.55999999994</v>
      </c>
      <c r="K62" s="128">
        <v>636811.55999999994</v>
      </c>
      <c r="L62" s="131" t="s">
        <v>299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1333600.8999999999</v>
      </c>
      <c r="H70" s="122"/>
      <c r="I70" s="128">
        <v>225956.08000000002</v>
      </c>
      <c r="J70" s="128">
        <v>1107644.82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/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881039.79</v>
      </c>
      <c r="H72" s="124" t="s">
        <v>59</v>
      </c>
      <c r="I72" s="130">
        <v>1971.6</v>
      </c>
      <c r="J72" s="130">
        <v>879068.19000000006</v>
      </c>
      <c r="K72" s="128">
        <v>881039.79</v>
      </c>
      <c r="L72" s="131" t="s">
        <v>300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452561.11</v>
      </c>
      <c r="H73" s="124" t="s">
        <v>59</v>
      </c>
      <c r="I73" s="130">
        <v>223984.48</v>
      </c>
      <c r="J73" s="130">
        <v>228576.62999999998</v>
      </c>
      <c r="K73" s="128">
        <v>452561.11</v>
      </c>
      <c r="L73" s="131" t="s">
        <v>301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7459508.5199999996</v>
      </c>
      <c r="H76" s="119"/>
      <c r="I76" s="94">
        <v>2353880.38</v>
      </c>
      <c r="J76" s="94">
        <v>5105628.1400000006</v>
      </c>
      <c r="K76" s="90">
        <v>7459508.5200000005</v>
      </c>
      <c r="L76" s="27"/>
    </row>
    <row r="77" spans="1:12" ht="15.75" x14ac:dyDescent="0.25">
      <c r="F77" s="83" t="s">
        <v>200</v>
      </c>
      <c r="G77" s="95">
        <v>7459508.5199999996</v>
      </c>
      <c r="H77" s="14"/>
      <c r="I77" s="120">
        <v>0.31555435236636742</v>
      </c>
      <c r="J77" s="120">
        <v>0.68444564763363269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39115335.150000006</v>
      </c>
      <c r="J83" s="87">
        <v>6.0177942256491174E-2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563141</v>
      </c>
      <c r="H8" s="122"/>
      <c r="I8" s="121">
        <v>563141</v>
      </c>
      <c r="J8" s="121">
        <v>0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12977</v>
      </c>
      <c r="H10" s="125" t="s">
        <v>15</v>
      </c>
      <c r="I10" s="116">
        <v>12977</v>
      </c>
      <c r="J10" s="116"/>
      <c r="K10" s="121">
        <v>12977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309832</v>
      </c>
      <c r="H11" s="125" t="s">
        <v>15</v>
      </c>
      <c r="I11" s="116">
        <v>309832</v>
      </c>
      <c r="J11" s="116"/>
      <c r="K11" s="121">
        <v>309832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240332</v>
      </c>
      <c r="H17" s="125" t="s">
        <v>15</v>
      </c>
      <c r="I17" s="116">
        <v>240332</v>
      </c>
      <c r="J17" s="116"/>
      <c r="K17" s="121">
        <v>240332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522406</v>
      </c>
      <c r="H25" s="122"/>
      <c r="I25" s="121">
        <v>416210</v>
      </c>
      <c r="J25" s="121">
        <v>106196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522406</v>
      </c>
      <c r="H30" s="125" t="s">
        <v>59</v>
      </c>
      <c r="I30" s="116">
        <v>416210</v>
      </c>
      <c r="J30" s="116">
        <v>106196</v>
      </c>
      <c r="K30" s="121">
        <v>522406</v>
      </c>
      <c r="L30" s="134" t="s">
        <v>262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2221291</v>
      </c>
      <c r="H42" s="122"/>
      <c r="I42" s="121">
        <v>431064</v>
      </c>
      <c r="J42" s="121">
        <v>1790227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815373</v>
      </c>
      <c r="H43" s="125" t="s">
        <v>59</v>
      </c>
      <c r="I43" s="116">
        <v>81537</v>
      </c>
      <c r="J43" s="116">
        <v>733836</v>
      </c>
      <c r="K43" s="121">
        <v>815373</v>
      </c>
      <c r="L43" s="134" t="s">
        <v>212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292693</v>
      </c>
      <c r="H47" s="125" t="s">
        <v>15</v>
      </c>
      <c r="I47" s="116">
        <v>292693</v>
      </c>
      <c r="J47" s="116"/>
      <c r="K47" s="121">
        <v>292693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235332</v>
      </c>
      <c r="H48" s="125" t="s">
        <v>59</v>
      </c>
      <c r="I48" s="116">
        <v>2510</v>
      </c>
      <c r="J48" s="116">
        <v>232822</v>
      </c>
      <c r="K48" s="121">
        <v>235332</v>
      </c>
      <c r="L48" s="131" t="s">
        <v>302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53163</v>
      </c>
      <c r="H53" s="125" t="s">
        <v>59</v>
      </c>
      <c r="I53" s="116">
        <v>5316</v>
      </c>
      <c r="J53" s="116">
        <v>47847</v>
      </c>
      <c r="K53" s="121">
        <v>53163</v>
      </c>
      <c r="L53" s="135" t="s">
        <v>263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65294</v>
      </c>
      <c r="H54" s="125" t="s">
        <v>24</v>
      </c>
      <c r="I54" s="116"/>
      <c r="J54" s="116">
        <v>65294</v>
      </c>
      <c r="K54" s="121">
        <v>65294</v>
      </c>
      <c r="L54" s="135" t="s">
        <v>264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48751</v>
      </c>
      <c r="H55" s="125" t="s">
        <v>24</v>
      </c>
      <c r="I55" s="116"/>
      <c r="J55" s="116">
        <v>48751</v>
      </c>
      <c r="K55" s="121">
        <v>48751</v>
      </c>
      <c r="L55" s="135" t="s">
        <v>264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29553</v>
      </c>
      <c r="H56" s="125" t="s">
        <v>24</v>
      </c>
      <c r="I56" s="116"/>
      <c r="J56" s="116">
        <v>29553</v>
      </c>
      <c r="K56" s="121">
        <v>29553</v>
      </c>
      <c r="L56" s="135" t="s">
        <v>265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150458</v>
      </c>
      <c r="H57" s="125" t="s">
        <v>59</v>
      </c>
      <c r="I57" s="116">
        <v>7523</v>
      </c>
      <c r="J57" s="116">
        <v>142935</v>
      </c>
      <c r="K57" s="121">
        <v>150458</v>
      </c>
      <c r="L57" s="135" t="s">
        <v>266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21090</v>
      </c>
      <c r="H59" s="125" t="s">
        <v>24</v>
      </c>
      <c r="I59" s="116"/>
      <c r="J59" s="116">
        <v>21090</v>
      </c>
      <c r="K59" s="121">
        <v>21090</v>
      </c>
      <c r="L59" s="135" t="s">
        <v>267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41485</v>
      </c>
      <c r="H61" s="125" t="s">
        <v>15</v>
      </c>
      <c r="I61" s="116">
        <v>41485</v>
      </c>
      <c r="J61" s="116"/>
      <c r="K61" s="121">
        <v>41485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447030</v>
      </c>
      <c r="H62" s="125" t="s">
        <v>24</v>
      </c>
      <c r="I62" s="116"/>
      <c r="J62" s="116">
        <v>447030</v>
      </c>
      <c r="K62" s="121">
        <v>447030</v>
      </c>
      <c r="L62" s="135" t="s">
        <v>268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21069</v>
      </c>
      <c r="H63" s="125" t="s">
        <v>24</v>
      </c>
      <c r="I63" s="116"/>
      <c r="J63" s="116">
        <v>21069</v>
      </c>
      <c r="K63" s="121">
        <v>21069</v>
      </c>
      <c r="L63" s="135" t="s">
        <v>213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555257</v>
      </c>
      <c r="H70" s="122"/>
      <c r="I70" s="121">
        <v>82520</v>
      </c>
      <c r="J70" s="121">
        <v>472737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142654</v>
      </c>
      <c r="H71" s="125" t="s">
        <v>24</v>
      </c>
      <c r="I71" s="116"/>
      <c r="J71" s="116">
        <v>142654</v>
      </c>
      <c r="K71" s="121">
        <v>142654</v>
      </c>
      <c r="L71" s="134" t="s">
        <v>269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412603</v>
      </c>
      <c r="H72" s="125" t="s">
        <v>59</v>
      </c>
      <c r="I72" s="116">
        <v>82520</v>
      </c>
      <c r="J72" s="116">
        <v>330083</v>
      </c>
      <c r="K72" s="121">
        <v>412603</v>
      </c>
      <c r="L72" s="134" t="s">
        <v>270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3862095</v>
      </c>
      <c r="H76" s="26"/>
      <c r="I76" s="82">
        <v>1492935</v>
      </c>
      <c r="J76" s="82">
        <v>2369160</v>
      </c>
      <c r="K76" s="13">
        <v>3862095</v>
      </c>
      <c r="L76" s="27"/>
    </row>
    <row r="77" spans="1:12" ht="15.75" x14ac:dyDescent="0.25">
      <c r="F77" s="83" t="s">
        <v>200</v>
      </c>
      <c r="G77" s="84">
        <v>3862095</v>
      </c>
      <c r="H77" s="14"/>
      <c r="I77" s="85">
        <v>0.38656092095093464</v>
      </c>
      <c r="J77" s="85">
        <v>0.61343907904906536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25640227.719999999</v>
      </c>
      <c r="J83" s="87">
        <v>5.822627693885396E-2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292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1898892.06</v>
      </c>
      <c r="H8" s="122"/>
      <c r="I8" s="128">
        <v>1466485.0599999998</v>
      </c>
      <c r="J8" s="128">
        <v>432407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16207.48</v>
      </c>
      <c r="H10" s="124" t="s">
        <v>15</v>
      </c>
      <c r="I10" s="130">
        <v>16207.48</v>
      </c>
      <c r="J10" s="130"/>
      <c r="K10" s="128">
        <v>16207.48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731160.59</v>
      </c>
      <c r="H11" s="124" t="s">
        <v>15</v>
      </c>
      <c r="I11" s="130">
        <v>731160.59</v>
      </c>
      <c r="J11" s="130"/>
      <c r="K11" s="128">
        <v>731160.59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26151.61</v>
      </c>
      <c r="H12" s="124" t="s">
        <v>15</v>
      </c>
      <c r="I12" s="130">
        <v>26151.61</v>
      </c>
      <c r="J12" s="130"/>
      <c r="K12" s="128">
        <v>26151.61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648618.6399999999</v>
      </c>
      <c r="H13" s="124" t="s">
        <v>15</v>
      </c>
      <c r="I13" s="130">
        <v>648618.6399999999</v>
      </c>
      <c r="J13" s="130"/>
      <c r="K13" s="128">
        <v>648618.6399999999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0</v>
      </c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26651.49</v>
      </c>
      <c r="H15" s="124" t="s">
        <v>15</v>
      </c>
      <c r="I15" s="130">
        <v>26651.49</v>
      </c>
      <c r="J15" s="130"/>
      <c r="K15" s="128">
        <v>26651.49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129374.35</v>
      </c>
      <c r="H17" s="124" t="s">
        <v>24</v>
      </c>
      <c r="I17" s="130"/>
      <c r="J17" s="130">
        <v>129374.35</v>
      </c>
      <c r="K17" s="128">
        <v>129374.35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303032.65000000002</v>
      </c>
      <c r="H18" s="124" t="s">
        <v>24</v>
      </c>
      <c r="I18" s="130"/>
      <c r="J18" s="130">
        <v>303032.65000000002</v>
      </c>
      <c r="K18" s="128">
        <v>303032.65000000002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17695.25</v>
      </c>
      <c r="H20" s="124" t="s">
        <v>15</v>
      </c>
      <c r="I20" s="130">
        <v>17695.25</v>
      </c>
      <c r="J20" s="130"/>
      <c r="K20" s="128">
        <v>17695.25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2275978.31</v>
      </c>
      <c r="H25" s="122"/>
      <c r="I25" s="128">
        <v>1735398.9</v>
      </c>
      <c r="J25" s="128">
        <v>540579.41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286844.95</v>
      </c>
      <c r="H27" s="124" t="s">
        <v>15</v>
      </c>
      <c r="I27" s="130">
        <v>286844.95</v>
      </c>
      <c r="J27" s="130"/>
      <c r="K27" s="128">
        <v>286844.95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86842.8</v>
      </c>
      <c r="H29" s="124" t="s">
        <v>15</v>
      </c>
      <c r="I29" s="130">
        <v>86842.8</v>
      </c>
      <c r="J29" s="130"/>
      <c r="K29" s="128">
        <v>86842.8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/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469966.74</v>
      </c>
      <c r="H31" s="124" t="s">
        <v>15</v>
      </c>
      <c r="I31" s="130">
        <v>469966.74</v>
      </c>
      <c r="J31" s="130"/>
      <c r="K31" s="128">
        <v>469966.74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421670.65</v>
      </c>
      <c r="H32" s="124" t="s">
        <v>59</v>
      </c>
      <c r="I32" s="130">
        <v>89168.69</v>
      </c>
      <c r="J32" s="130">
        <v>332501.96000000002</v>
      </c>
      <c r="K32" s="128">
        <v>421670.65</v>
      </c>
      <c r="L32" s="134" t="s">
        <v>245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154491.1</v>
      </c>
      <c r="H34" s="124" t="s">
        <v>15</v>
      </c>
      <c r="I34" s="130">
        <v>154491.1</v>
      </c>
      <c r="J34" s="130"/>
      <c r="K34" s="128">
        <v>154491.1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856162.07</v>
      </c>
      <c r="H35" s="124" t="s">
        <v>59</v>
      </c>
      <c r="I35" s="130">
        <v>648084.61999999988</v>
      </c>
      <c r="J35" s="130">
        <v>208077.45</v>
      </c>
      <c r="K35" s="128">
        <v>856162.06999999983</v>
      </c>
      <c r="L35" s="134" t="s">
        <v>214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>
        <v>0</v>
      </c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7590028.2100000018</v>
      </c>
      <c r="H42" s="122"/>
      <c r="I42" s="128">
        <v>2794557.84</v>
      </c>
      <c r="J42" s="128">
        <v>4795470.37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1982887.3900000001</v>
      </c>
      <c r="H43" s="124" t="s">
        <v>24</v>
      </c>
      <c r="I43" s="130"/>
      <c r="J43" s="130">
        <v>1982887.3900000001</v>
      </c>
      <c r="K43" s="128">
        <v>1982887.3900000001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1783154.42</v>
      </c>
      <c r="H44" s="124" t="s">
        <v>24</v>
      </c>
      <c r="I44" s="130"/>
      <c r="J44" s="130">
        <v>1783154.42</v>
      </c>
      <c r="K44" s="128">
        <v>1783154.42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852975.5</v>
      </c>
      <c r="H45" s="124" t="s">
        <v>15</v>
      </c>
      <c r="I45" s="130">
        <v>852975.5</v>
      </c>
      <c r="J45" s="130"/>
      <c r="K45" s="128">
        <v>852975.5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679480.99</v>
      </c>
      <c r="H46" s="124" t="s">
        <v>24</v>
      </c>
      <c r="I46" s="130"/>
      <c r="J46" s="130">
        <v>679480.99</v>
      </c>
      <c r="K46" s="128">
        <v>679480.99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780280.87</v>
      </c>
      <c r="H47" s="124" t="s">
        <v>15</v>
      </c>
      <c r="I47" s="130">
        <v>780280.87</v>
      </c>
      <c r="J47" s="130"/>
      <c r="K47" s="128">
        <v>780280.87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288775.67999999999</v>
      </c>
      <c r="H49" s="124" t="s">
        <v>15</v>
      </c>
      <c r="I49" s="130">
        <v>288775.67999999999</v>
      </c>
      <c r="J49" s="130"/>
      <c r="K49" s="128">
        <v>288775.67999999999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192316.33</v>
      </c>
      <c r="H50" s="124" t="s">
        <v>15</v>
      </c>
      <c r="I50" s="130">
        <v>192316.33</v>
      </c>
      <c r="J50" s="130"/>
      <c r="K50" s="128">
        <v>192316.33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>
        <v>-3993.3300000000004</v>
      </c>
      <c r="H52" s="124" t="s">
        <v>15</v>
      </c>
      <c r="I52" s="130">
        <v>-3993.3300000000004</v>
      </c>
      <c r="J52" s="130"/>
      <c r="K52" s="128">
        <v>-3993.3300000000004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139457.07</v>
      </c>
      <c r="H53" s="124" t="s">
        <v>15</v>
      </c>
      <c r="I53" s="130">
        <v>139457.07</v>
      </c>
      <c r="J53" s="130"/>
      <c r="K53" s="128">
        <v>139457.07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215568.44</v>
      </c>
      <c r="H54" s="124" t="s">
        <v>15</v>
      </c>
      <c r="I54" s="130">
        <v>215568.44</v>
      </c>
      <c r="J54" s="130"/>
      <c r="K54" s="128">
        <v>215568.44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329177.28000000003</v>
      </c>
      <c r="H56" s="124" t="s">
        <v>15</v>
      </c>
      <c r="I56" s="130">
        <v>329177.28000000003</v>
      </c>
      <c r="J56" s="130"/>
      <c r="K56" s="128">
        <v>329177.28000000003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136484.71</v>
      </c>
      <c r="H57" s="124" t="s">
        <v>24</v>
      </c>
      <c r="I57" s="130"/>
      <c r="J57" s="130">
        <v>136484.71</v>
      </c>
      <c r="K57" s="128">
        <v>136484.71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/>
      <c r="H59" s="124"/>
      <c r="I59" s="130"/>
      <c r="J59" s="130"/>
      <c r="K59" s="128">
        <v>0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128040.36</v>
      </c>
      <c r="H61" s="124" t="s">
        <v>24</v>
      </c>
      <c r="I61" s="130"/>
      <c r="J61" s="130">
        <v>128040.36</v>
      </c>
      <c r="K61" s="128">
        <v>128040.36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26563.07</v>
      </c>
      <c r="H62" s="124" t="s">
        <v>24</v>
      </c>
      <c r="I62" s="130"/>
      <c r="J62" s="130">
        <v>26563.07</v>
      </c>
      <c r="K62" s="128">
        <v>26563.07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>
        <v>58859.43</v>
      </c>
      <c r="H63" s="124" t="s">
        <v>24</v>
      </c>
      <c r="I63" s="130"/>
      <c r="J63" s="130">
        <v>58859.43</v>
      </c>
      <c r="K63" s="128">
        <v>58859.43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1863285.24</v>
      </c>
      <c r="H70" s="122"/>
      <c r="I70" s="128">
        <v>1256403.31</v>
      </c>
      <c r="J70" s="128">
        <v>606881.92999999993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122272.67</v>
      </c>
      <c r="H71" s="124" t="s">
        <v>15</v>
      </c>
      <c r="I71" s="130">
        <v>122272.67</v>
      </c>
      <c r="J71" s="130"/>
      <c r="K71" s="128">
        <v>122272.67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1134130.6400000001</v>
      </c>
      <c r="H72" s="124" t="s">
        <v>15</v>
      </c>
      <c r="I72" s="130">
        <v>1134130.6400000001</v>
      </c>
      <c r="J72" s="130"/>
      <c r="K72" s="128">
        <v>1134130.6400000001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606881.92999999993</v>
      </c>
      <c r="H73" s="124" t="s">
        <v>24</v>
      </c>
      <c r="I73" s="130"/>
      <c r="J73" s="130">
        <v>606881.92999999993</v>
      </c>
      <c r="K73" s="128">
        <v>606881.92999999993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13628183.820000002</v>
      </c>
      <c r="H76" s="26"/>
      <c r="I76" s="94">
        <v>7252845.1099999994</v>
      </c>
      <c r="J76" s="94">
        <v>6375338.71</v>
      </c>
      <c r="K76" s="90">
        <v>13628183.82</v>
      </c>
      <c r="L76" s="27"/>
    </row>
    <row r="77" spans="1:12" ht="15.75" x14ac:dyDescent="0.25">
      <c r="F77" s="83" t="s">
        <v>200</v>
      </c>
      <c r="G77" s="95">
        <v>13628183.819999998</v>
      </c>
      <c r="H77" s="14"/>
      <c r="I77" s="85">
        <v>0.53219454666850818</v>
      </c>
      <c r="J77" s="85">
        <v>0.46780545333149159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78735062.557571471</v>
      </c>
      <c r="J83" s="87">
        <v>9.2117093381321472E-2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Ball, Lance</cp:lastModifiedBy>
  <cp:lastPrinted>2020-03-02T21:54:24Z</cp:lastPrinted>
  <dcterms:created xsi:type="dcterms:W3CDTF">2012-09-26T13:23:55Z</dcterms:created>
  <dcterms:modified xsi:type="dcterms:W3CDTF">2020-04-08T03:13:27Z</dcterms:modified>
</cp:coreProperties>
</file>