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8-2019\2018-19 AFR Summaries\Consolidated 18-19 ADA Compliant\"/>
    </mc:Choice>
  </mc:AlternateContent>
  <bookViews>
    <workbookView xWindow="480" yWindow="90" windowWidth="27795" windowHeight="12330" tabRatio="954"/>
  </bookViews>
  <sheets>
    <sheet name="FCS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30" r:id="rId9"/>
    <sheet name="GULFCOAST" sheetId="9" r:id="rId10"/>
    <sheet name="HILLSBOROUGH" sheetId="10" r:id="rId11"/>
    <sheet name="INDIANRIVER" sheetId="11" r:id="rId12"/>
    <sheet name="GATEWAY" sheetId="12" r:id="rId13"/>
    <sheet name="LAKESUMTER" sheetId="13" r:id="rId14"/>
    <sheet name="SCFMANATEE" sheetId="14" r:id="rId15"/>
    <sheet name="MIAMIDADE" sheetId="15" r:id="rId16"/>
    <sheet name="NORTHFL" sheetId="16" r:id="rId17"/>
    <sheet name="NORTHWESTFL" sheetId="17" r:id="rId18"/>
    <sheet name="PALMBEACH" sheetId="18" r:id="rId19"/>
    <sheet name="PASCOHERNANDO" sheetId="19" r:id="rId20"/>
    <sheet name="PENSACOLA" sheetId="20" r:id="rId21"/>
    <sheet name="POLK" sheetId="21" r:id="rId22"/>
    <sheet name="STJOHNS" sheetId="22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BROWARD!$A$1:$E$137</definedName>
    <definedName name="_xlnm.Print_Area" localSheetId="3">CENTRALFL!$A$1:$E$137</definedName>
    <definedName name="_xlnm.Print_Area" localSheetId="4">CHIPOLA!$A$1:$E$137</definedName>
    <definedName name="_xlnm.Print_Area" localSheetId="5">DAYTONA!$A$1:$E$137</definedName>
    <definedName name="_xlnm.Print_Area" localSheetId="1">EASTERNFL!#REF!</definedName>
    <definedName name="_xlnm.Print_Area" localSheetId="0">FCS!$A$1:$E$106</definedName>
    <definedName name="_xlnm.Print_Area" localSheetId="8">FLKEYS!$A$1:$E$137</definedName>
    <definedName name="_xlnm.Print_Area" localSheetId="6">FLORIDASW!$A$1:$E$137</definedName>
    <definedName name="_xlnm.Print_Area" localSheetId="7">FSCJ!$A$1:$E$137</definedName>
    <definedName name="_xlnm.Print_Area" localSheetId="12">GATEWAY!$A$1:$E$137</definedName>
    <definedName name="_xlnm.Print_Area" localSheetId="9">GULFCOAST!$A$1:$E$137</definedName>
    <definedName name="_xlnm.Print_Area" localSheetId="10">HILLSBOROUGH!$A$1:$E$137</definedName>
    <definedName name="_xlnm.Print_Area" localSheetId="11">INDIANRIVER!$A$1:$E$137</definedName>
    <definedName name="_xlnm.Print_Area" localSheetId="13">LAKESUMTER!$A$1:$E$137</definedName>
    <definedName name="_xlnm.Print_Area" localSheetId="15">MIAMIDADE!$A$1:$E$137</definedName>
    <definedName name="_xlnm.Print_Area" localSheetId="16">NORTHFL!$A$1:$E$137</definedName>
    <definedName name="_xlnm.Print_Area" localSheetId="17">NORTHWESTFL!$A$1:$E$137</definedName>
    <definedName name="_xlnm.Print_Area" localSheetId="18">PALMBEACH!$A$1:$E$137</definedName>
    <definedName name="_xlnm.Print_Area" localSheetId="19">PASCOHERNANDO!$A$1:$E$137</definedName>
    <definedName name="_xlnm.Print_Area" localSheetId="20">PENSACOLA!$A$1:$E$137</definedName>
    <definedName name="_xlnm.Print_Area" localSheetId="21">POLK!$A$1:$E$137</definedName>
    <definedName name="_xlnm.Print_Area" localSheetId="24">SANTAFE!$A$1:$E$137</definedName>
    <definedName name="_xlnm.Print_Area" localSheetId="14">SCFMANATEE!$A$1:$E$137</definedName>
    <definedName name="_xlnm.Print_Area" localSheetId="25">SEMINOLE!$A$1:$E$137</definedName>
    <definedName name="_xlnm.Print_Area" localSheetId="26">SOUTHFL!$A$1:$E$137</definedName>
    <definedName name="_xlnm.Print_Area" localSheetId="22">STJOHNS!$A$1:$E$137</definedName>
    <definedName name="_xlnm.Print_Area" localSheetId="23">STPETE!$A$1:$E$137</definedName>
    <definedName name="_xlnm.Print_Area" localSheetId="27">TALLAHASSEE!$A$1:$E$137</definedName>
    <definedName name="_xlnm.Print_Area" localSheetId="28">VALENCIA!$A$1:$E$137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D88" i="2" l="1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71" i="2"/>
  <c r="D89" i="2" l="1"/>
  <c r="D28" i="2" l="1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7" i="2"/>
  <c r="D16" i="2"/>
  <c r="D17" i="2"/>
  <c r="D18" i="2"/>
  <c r="D19" i="2"/>
  <c r="D20" i="2"/>
  <c r="D21" i="2"/>
  <c r="D22" i="2"/>
  <c r="D15" i="2"/>
  <c r="D7" i="2"/>
  <c r="D8" i="2"/>
  <c r="D9" i="2"/>
  <c r="D10" i="2"/>
  <c r="D11" i="2"/>
  <c r="D12" i="2"/>
  <c r="D13" i="2"/>
  <c r="D6" i="2"/>
  <c r="D101" i="2" l="1"/>
  <c r="D97" i="2"/>
  <c r="D95" i="2"/>
  <c r="D90" i="2"/>
  <c r="D85" i="2"/>
  <c r="A67" i="2"/>
  <c r="D62" i="2"/>
  <c r="D23" i="2"/>
  <c r="D14" i="2"/>
  <c r="E13" i="2"/>
  <c r="E12" i="2"/>
  <c r="E11" i="2"/>
  <c r="E10" i="2"/>
  <c r="E9" i="2"/>
  <c r="E8" i="2"/>
  <c r="E7" i="2"/>
  <c r="E6" i="2"/>
  <c r="A66" i="2"/>
  <c r="D99" i="2" l="1"/>
  <c r="D103" i="2" s="1"/>
  <c r="D92" i="2"/>
  <c r="E14" i="2"/>
  <c r="D24" i="2"/>
  <c r="D63" i="2" s="1"/>
</calcChain>
</file>

<file path=xl/sharedStrings.xml><?xml version="1.0" encoding="utf-8"?>
<sst xmlns="http://schemas.openxmlformats.org/spreadsheetml/2006/main" count="3585" uniqueCount="172">
  <si>
    <t>Version:</t>
  </si>
  <si>
    <t>TOTAL</t>
  </si>
  <si>
    <t>TOTAL TUITION AND OUT-OF-STATE FEES</t>
  </si>
  <si>
    <t>CCPF TUITION AND FEES</t>
  </si>
  <si>
    <t>GLC</t>
  </si>
  <si>
    <t>ALL FUNDS</t>
  </si>
  <si>
    <t>SUBTOTAL IN-STATE TUITION</t>
  </si>
  <si>
    <t>SUBTOTAL OUT-OF-STATE FEES</t>
  </si>
  <si>
    <t>from Accounts by GL:</t>
  </si>
  <si>
    <t>TOTAL CCPF STUDENT TUITION AND OUT-OF-STATE FEES</t>
  </si>
  <si>
    <t>OTHER TUITION AND FEES</t>
  </si>
  <si>
    <t>Full Cost of Instruction (Repeat Course Fee) - EPI</t>
  </si>
  <si>
    <t>SUBTOTAL OTHER TUITION AND STUDENT FEES</t>
  </si>
  <si>
    <t>TOTAL TUITION AND STUDENT FEES</t>
  </si>
  <si>
    <t>PART II.  STUDENT FINANCIAL AID FEE REPORT (Supporting Schedule)</t>
  </si>
  <si>
    <t>Fund 1</t>
  </si>
  <si>
    <t>GL</t>
  </si>
  <si>
    <t>Revenue</t>
  </si>
  <si>
    <t>TUITION</t>
  </si>
  <si>
    <t>A &amp; P</t>
  </si>
  <si>
    <t>40110</t>
  </si>
  <si>
    <t>PSV</t>
  </si>
  <si>
    <t>40120</t>
  </si>
  <si>
    <t>PSAV</t>
  </si>
  <si>
    <t>COLL. PREP</t>
  </si>
  <si>
    <t>40150</t>
  </si>
  <si>
    <t>EPI</t>
  </si>
  <si>
    <t>VOC PREP</t>
  </si>
  <si>
    <t>ABE &amp; SEC</t>
  </si>
  <si>
    <t>OUT-OF-STATE</t>
  </si>
  <si>
    <t>40310</t>
  </si>
  <si>
    <t>40320</t>
  </si>
  <si>
    <t>40350</t>
  </si>
  <si>
    <t>TOTAL FUND 1</t>
  </si>
  <si>
    <t>FUND 2</t>
  </si>
  <si>
    <t>TOTAL FUND 2</t>
  </si>
  <si>
    <t>TOTAL FUND 1 AND FUND 2</t>
  </si>
  <si>
    <t>STUDENT FEE REVENUE</t>
  </si>
  <si>
    <t>TECHNOLOGY FEES</t>
  </si>
  <si>
    <t>TOTAL TUITION, OUT-OF-STATE FEES AND TECHNOLOGY</t>
  </si>
  <si>
    <t xml:space="preserve">DO NOT USE AMOUNTS TO CALCULATE TOTAL FTE. </t>
  </si>
  <si>
    <t>Tuition-Advanced &amp; Professional - Baccalaureate</t>
  </si>
  <si>
    <t>40101</t>
  </si>
  <si>
    <t>Tuition-Advanced &amp; Professional</t>
  </si>
  <si>
    <t>Tuition-Postsecondary Vocational</t>
  </si>
  <si>
    <t>Tuition-Postsecondary Adult Vocational</t>
  </si>
  <si>
    <t>40130</t>
  </si>
  <si>
    <t>Tuition-Developmental Education</t>
  </si>
  <si>
    <t>Tuition-EPI</t>
  </si>
  <si>
    <t>40160</t>
  </si>
  <si>
    <t>Tuition-Vocational Preparatory</t>
  </si>
  <si>
    <t>40180</t>
  </si>
  <si>
    <t>Tuition-Adult General Education (ABE) &amp; Secondary</t>
  </si>
  <si>
    <t>40190</t>
  </si>
  <si>
    <t>Out-of-state Fees-Advanced &amp; Professional - Baccalaureate</t>
  </si>
  <si>
    <t>40301</t>
  </si>
  <si>
    <t>Out-of-state Fees-Advanced &amp; Professional</t>
  </si>
  <si>
    <t>Out-of-state Fees-Postsecondary Vocational</t>
  </si>
  <si>
    <t>Out-of-state Fees-Postsecondary. Adult Vocational</t>
  </si>
  <si>
    <t>40330</t>
  </si>
  <si>
    <t>Out-of-state Fees-Developmental Education</t>
  </si>
  <si>
    <t>Out-of-state Fees-EPI &amp; Alternative Certification Curriculum</t>
  </si>
  <si>
    <t>40360</t>
  </si>
  <si>
    <t>Out-of-state Fees-Vocational Preparatory</t>
  </si>
  <si>
    <t>40380</t>
  </si>
  <si>
    <t>Out-of-state Fees-Adult General Education (ABE) &amp; Secondary</t>
  </si>
  <si>
    <t>40390</t>
  </si>
  <si>
    <t>Tuition - Lifelong Learning</t>
  </si>
  <si>
    <t>40210</t>
  </si>
  <si>
    <t>Tuition - Continuing Workforce Fees</t>
  </si>
  <si>
    <t>40240</t>
  </si>
  <si>
    <t>Refunded Tuition - Continuing Workforce Fees</t>
  </si>
  <si>
    <t>40249</t>
  </si>
  <si>
    <t>Out-of-state - Lifelong Learning</t>
  </si>
  <si>
    <t>40250</t>
  </si>
  <si>
    <t>Full Cost of Instruction (Repeat Course Fee)</t>
  </si>
  <si>
    <t>40260</t>
  </si>
  <si>
    <t>Full Cost of Instruction (Repeat Course Fee) - A &amp; P</t>
  </si>
  <si>
    <t>40261</t>
  </si>
  <si>
    <t>Full Cost of Instruction (Repeat Course Fee) - PSV</t>
  </si>
  <si>
    <t>40262</t>
  </si>
  <si>
    <t>Full Cost of Instruction (Repeat Course Fee) - Baccalaureate</t>
  </si>
  <si>
    <t>40263</t>
  </si>
  <si>
    <t>Full Cost of Instruction (Repeat Course Fee) - PSAV</t>
  </si>
  <si>
    <t>40264</t>
  </si>
  <si>
    <t>Full Cost of Instruction (Repeat Course Fee) - Dev. Ed.</t>
  </si>
  <si>
    <t>40265</t>
  </si>
  <si>
    <t>Refunded Tuition-Full Cost of Instruction (Repeat Course Fee)</t>
  </si>
  <si>
    <t>40269</t>
  </si>
  <si>
    <t>Tuition - Self-supporting</t>
  </si>
  <si>
    <t>40270</t>
  </si>
  <si>
    <t>Laboratory Fees</t>
  </si>
  <si>
    <t>40400</t>
  </si>
  <si>
    <t>Distance Learning Course User Fee</t>
  </si>
  <si>
    <t>40450</t>
  </si>
  <si>
    <t>Application Fees</t>
  </si>
  <si>
    <t>40500</t>
  </si>
  <si>
    <t>Graduation Fees</t>
  </si>
  <si>
    <t>40600</t>
  </si>
  <si>
    <t>Transcripts Fees</t>
  </si>
  <si>
    <t>40700</t>
  </si>
  <si>
    <t>Financial Aid Fund Fees</t>
  </si>
  <si>
    <t>40800</t>
  </si>
  <si>
    <t>Student Activities &amp; Service Fees</t>
  </si>
  <si>
    <t>40850</t>
  </si>
  <si>
    <t>Student Activities &amp; Service Fees - Baccalaureate</t>
  </si>
  <si>
    <t>40854</t>
  </si>
  <si>
    <t>CIF - A &amp; P, PSV, EPI, College Prep</t>
  </si>
  <si>
    <t>40860</t>
  </si>
  <si>
    <t>CIF - PSAV</t>
  </si>
  <si>
    <t>40861</t>
  </si>
  <si>
    <t>CIF - Baccalaureate</t>
  </si>
  <si>
    <t>40864</t>
  </si>
  <si>
    <t>Technology Fee</t>
  </si>
  <si>
    <t>40870</t>
  </si>
  <si>
    <t>Other Student Fees</t>
  </si>
  <si>
    <t>40900</t>
  </si>
  <si>
    <t>Late Fees</t>
  </si>
  <si>
    <t>40910</t>
  </si>
  <si>
    <t>Testing Fees</t>
  </si>
  <si>
    <t>40920</t>
  </si>
  <si>
    <t>Student Insurance Fees</t>
  </si>
  <si>
    <t>40930</t>
  </si>
  <si>
    <t>Safety &amp; Security Fees</t>
  </si>
  <si>
    <t>40940</t>
  </si>
  <si>
    <t>Picture Identification Card Fees</t>
  </si>
  <si>
    <t>40950</t>
  </si>
  <si>
    <t>Parking Fees</t>
  </si>
  <si>
    <t>40960</t>
  </si>
  <si>
    <t>Library Fees</t>
  </si>
  <si>
    <t>40970</t>
  </si>
  <si>
    <t>Contract Course Fees</t>
  </si>
  <si>
    <t>40990</t>
  </si>
  <si>
    <t>Residual Student Fees</t>
  </si>
  <si>
    <t>40991</t>
  </si>
  <si>
    <t>FLORIDA COLLEGE SYSTEM - ALL COLLEGES</t>
  </si>
  <si>
    <t>40101 &amp; 40110</t>
  </si>
  <si>
    <t>DEV. ED.</t>
  </si>
  <si>
    <t>40301 &amp; 40310</t>
  </si>
  <si>
    <t xml:space="preserve">2018-2019 FEES </t>
  </si>
  <si>
    <t>2019.v01</t>
  </si>
  <si>
    <t>COLLEGE OF CENTRAL FLORIDA</t>
  </si>
  <si>
    <t>Tuition-Career and Applied Technology (Formerly PSAV)</t>
  </si>
  <si>
    <t>Out-of-state Fees-Career and Applied Technology (Formerly PSAV)</t>
  </si>
  <si>
    <t>CHIPOLA COLLEGE</t>
  </si>
  <si>
    <t>DAYTONA STATE COLLEGE</t>
  </si>
  <si>
    <t>EASTERN FLORIDA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</si>
  <si>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</si>
  <si>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</si>
  <si>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</si>
  <si>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</si>
  <si>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</si>
  <si>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</si>
  <si>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</si>
  <si>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</si>
  <si>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</si>
  <si>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</si>
  <si>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</si>
  <si>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</si>
  <si>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</si>
  <si>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</si>
  <si>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</si>
  <si>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</si>
  <si>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</si>
  <si>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</si>
  <si>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</si>
  <si>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</si>
  <si>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</si>
  <si>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</si>
  <si>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BROWARD COLLEGE</t>
  </si>
  <si>
    <t>FLORIDA SOUTHWESTERN STATE COLLEGE</t>
  </si>
  <si>
    <t>40266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</si>
</sst>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264">
    <xf numFmtId="0" fontId="0" fillId="0" borderId="0"/>
    <xf numFmtId="44" fontId="8" fillId="0" borderId="0" applyFont="0" applyFill="0" applyBorder="0" applyAlignment="0" applyProtection="0"/>
    <xf numFmtId="0" fontId="4" fillId="0" borderId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1" fillId="17" borderId="0" applyNumberFormat="0" applyBorder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3" fillId="35" borderId="55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56" applyNumberFormat="0" applyFill="0" applyAlignment="0" applyProtection="0"/>
    <xf numFmtId="0" fontId="18" fillId="0" borderId="57" applyNumberFormat="0" applyFill="0" applyAlignment="0" applyProtection="0"/>
    <xf numFmtId="0" fontId="19" fillId="0" borderId="5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21" borderId="54" applyNumberFormat="0" applyAlignment="0" applyProtection="0"/>
    <xf numFmtId="0" fontId="21" fillId="21" borderId="54" applyNumberFormat="0" applyAlignment="0" applyProtection="0"/>
    <xf numFmtId="0" fontId="22" fillId="0" borderId="59" applyNumberFormat="0" applyFill="0" applyAlignment="0" applyProtection="0"/>
    <xf numFmtId="0" fontId="23" fillId="36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1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0" fontId="6" fillId="0" borderId="0"/>
    <xf numFmtId="0" fontId="25" fillId="0" borderId="0"/>
    <xf numFmtId="0" fontId="6" fillId="0" borderId="0"/>
    <xf numFmtId="0" fontId="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5" fillId="0" borderId="0"/>
    <xf numFmtId="0" fontId="6" fillId="37" borderId="60" applyNumberFormat="0" applyFont="0" applyAlignment="0" applyProtection="0"/>
    <xf numFmtId="0" fontId="1" fillId="2" borderId="1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1" fillId="2" borderId="1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30" fillId="0" borderId="0" applyNumberFormat="0" applyFill="0" applyBorder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6" fillId="0" borderId="0"/>
    <xf numFmtId="0" fontId="4" fillId="0" borderId="0"/>
    <xf numFmtId="0" fontId="24" fillId="0" borderId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5" fillId="0" borderId="0" xfId="2" applyNumberFormat="1" applyFont="1" applyAlignment="1">
      <alignment horizontal="right"/>
    </xf>
    <xf numFmtId="0" fontId="6" fillId="0" borderId="0" xfId="2" applyNumberFormat="1" applyFont="1" applyAlignment="1"/>
    <xf numFmtId="0" fontId="5" fillId="15" borderId="3" xfId="0" applyNumberFormat="1" applyFont="1" applyFill="1" applyBorder="1" applyAlignment="1">
      <alignment horizontal="center"/>
    </xf>
    <xf numFmtId="0" fontId="3" fillId="0" borderId="0" xfId="0" applyFont="1" applyBorder="1"/>
    <xf numFmtId="0" fontId="5" fillId="0" borderId="2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7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center"/>
    </xf>
    <xf numFmtId="44" fontId="7" fillId="0" borderId="11" xfId="1" applyFont="1" applyFill="1" applyBorder="1" applyAlignment="1"/>
    <xf numFmtId="44" fontId="7" fillId="0" borderId="12" xfId="1" applyFont="1" applyFill="1" applyBorder="1" applyAlignment="1"/>
    <xf numFmtId="164" fontId="7" fillId="0" borderId="0" xfId="0" applyNumberFormat="1" applyFont="1" applyFill="1" applyAlignment="1"/>
    <xf numFmtId="0" fontId="7" fillId="0" borderId="13" xfId="0" applyNumberFormat="1" applyFont="1" applyFill="1" applyBorder="1" applyAlignment="1"/>
    <xf numFmtId="0" fontId="5" fillId="15" borderId="14" xfId="0" applyNumberFormat="1" applyFont="1" applyFill="1" applyBorder="1" applyAlignment="1">
      <alignment horizontal="left" indent="2"/>
    </xf>
    <xf numFmtId="0" fontId="7" fillId="15" borderId="15" xfId="0" applyNumberFormat="1" applyFont="1" applyFill="1" applyBorder="1" applyAlignment="1"/>
    <xf numFmtId="0" fontId="7" fillId="15" borderId="16" xfId="0" applyNumberFormat="1" applyFont="1" applyFill="1" applyBorder="1" applyAlignment="1">
      <alignment horizontal="center"/>
    </xf>
    <xf numFmtId="44" fontId="7" fillId="15" borderId="16" xfId="1" applyFont="1" applyFill="1" applyBorder="1" applyAlignment="1"/>
    <xf numFmtId="0" fontId="7" fillId="0" borderId="17" xfId="0" applyNumberFormat="1" applyFont="1" applyFill="1" applyBorder="1" applyAlignment="1"/>
    <xf numFmtId="0" fontId="7" fillId="0" borderId="18" xfId="0" applyNumberFormat="1" applyFont="1" applyFill="1" applyBorder="1" applyAlignment="1"/>
    <xf numFmtId="0" fontId="7" fillId="0" borderId="19" xfId="0" applyNumberFormat="1" applyFont="1" applyFill="1" applyBorder="1" applyAlignment="1">
      <alignment horizontal="center"/>
    </xf>
    <xf numFmtId="44" fontId="7" fillId="0" borderId="19" xfId="1" applyFont="1" applyFill="1" applyBorder="1" applyAlignment="1"/>
    <xf numFmtId="164" fontId="7" fillId="0" borderId="20" xfId="0" applyNumberFormat="1" applyFont="1" applyFill="1" applyBorder="1" applyAlignment="1"/>
    <xf numFmtId="164" fontId="7" fillId="0" borderId="21" xfId="0" applyNumberFormat="1" applyFont="1" applyFill="1" applyBorder="1" applyAlignment="1"/>
    <xf numFmtId="164" fontId="7" fillId="15" borderId="16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/>
    <xf numFmtId="44" fontId="7" fillId="0" borderId="22" xfId="1" applyFont="1" applyFill="1" applyBorder="1" applyAlignment="1"/>
    <xf numFmtId="0" fontId="7" fillId="0" borderId="23" xfId="2" applyNumberFormat="1" applyFont="1" applyBorder="1" applyAlignment="1"/>
    <xf numFmtId="164" fontId="7" fillId="0" borderId="24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0" fontId="5" fillId="0" borderId="26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/>
    <xf numFmtId="164" fontId="7" fillId="0" borderId="27" xfId="0" applyNumberFormat="1" applyFont="1" applyFill="1" applyBorder="1" applyAlignment="1"/>
    <xf numFmtId="0" fontId="5" fillId="0" borderId="28" xfId="0" applyNumberFormat="1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left"/>
    </xf>
    <xf numFmtId="0" fontId="5" fillId="0" borderId="30" xfId="0" applyNumberFormat="1" applyFont="1" applyFill="1" applyBorder="1" applyAlignment="1">
      <alignment horizontal="left"/>
    </xf>
    <xf numFmtId="0" fontId="5" fillId="0" borderId="31" xfId="0" applyNumberFormat="1" applyFont="1" applyFill="1" applyBorder="1" applyAlignment="1">
      <alignment horizontal="left"/>
    </xf>
    <xf numFmtId="0" fontId="7" fillId="0" borderId="31" xfId="0" applyNumberFormat="1" applyFont="1" applyFill="1" applyBorder="1" applyAlignment="1">
      <alignment horizontal="center"/>
    </xf>
    <xf numFmtId="44" fontId="7" fillId="0" borderId="32" xfId="1" applyFont="1" applyFill="1" applyBorder="1" applyAlignment="1"/>
    <xf numFmtId="4" fontId="7" fillId="0" borderId="26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/>
    <xf numFmtId="4" fontId="5" fillId="0" borderId="26" xfId="0" applyNumberFormat="1" applyFont="1" applyFill="1" applyBorder="1" applyAlignment="1"/>
    <xf numFmtId="0" fontId="5" fillId="0" borderId="30" xfId="0" applyNumberFormat="1" applyFont="1" applyFill="1" applyBorder="1" applyAlignment="1"/>
    <xf numFmtId="0" fontId="5" fillId="0" borderId="31" xfId="0" applyNumberFormat="1" applyFont="1" applyFill="1" applyBorder="1" applyAlignment="1"/>
    <xf numFmtId="0" fontId="5" fillId="0" borderId="34" xfId="0" applyNumberFormat="1" applyFont="1" applyFill="1" applyBorder="1" applyAlignment="1"/>
    <xf numFmtId="0" fontId="5" fillId="0" borderId="35" xfId="0" applyNumberFormat="1" applyFont="1" applyFill="1" applyBorder="1" applyAlignment="1"/>
    <xf numFmtId="0" fontId="7" fillId="0" borderId="3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/>
    <xf numFmtId="0" fontId="5" fillId="0" borderId="36" xfId="0" applyNumberFormat="1" applyFont="1" applyFill="1" applyBorder="1" applyAlignment="1">
      <alignment horizontal="left"/>
    </xf>
    <xf numFmtId="0" fontId="3" fillId="0" borderId="37" xfId="0" applyFont="1" applyFill="1" applyBorder="1"/>
    <xf numFmtId="0" fontId="3" fillId="0" borderId="4" xfId="0" applyFont="1" applyFill="1" applyBorder="1" applyAlignment="1">
      <alignment horizontal="center"/>
    </xf>
    <xf numFmtId="44" fontId="7" fillId="0" borderId="38" xfId="1" applyFont="1" applyFill="1" applyBorder="1" applyAlignment="1"/>
    <xf numFmtId="3" fontId="5" fillId="0" borderId="39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164" fontId="3" fillId="0" borderId="40" xfId="0" applyNumberFormat="1" applyFont="1" applyFill="1" applyBorder="1"/>
    <xf numFmtId="0" fontId="5" fillId="0" borderId="41" xfId="0" applyNumberFormat="1" applyFont="1" applyFill="1" applyBorder="1" applyAlignment="1">
      <alignment horizontal="left"/>
    </xf>
    <xf numFmtId="0" fontId="3" fillId="0" borderId="42" xfId="0" applyFont="1" applyFill="1" applyBorder="1"/>
    <xf numFmtId="0" fontId="3" fillId="0" borderId="43" xfId="0" applyFont="1" applyFill="1" applyBorder="1" applyAlignment="1">
      <alignment horizontal="center"/>
    </xf>
    <xf numFmtId="44" fontId="7" fillId="0" borderId="44" xfId="1" applyFont="1" applyFill="1" applyBorder="1" applyAlignment="1"/>
    <xf numFmtId="3" fontId="5" fillId="0" borderId="45" xfId="0" applyNumberFormat="1" applyFont="1" applyFill="1" applyBorder="1" applyAlignment="1">
      <alignment horizontal="left"/>
    </xf>
    <xf numFmtId="0" fontId="5" fillId="0" borderId="46" xfId="0" applyNumberFormat="1" applyFont="1" applyFill="1" applyBorder="1" applyAlignment="1">
      <alignment horizontal="left"/>
    </xf>
    <xf numFmtId="0" fontId="3" fillId="0" borderId="47" xfId="0" applyFont="1" applyFill="1" applyBorder="1"/>
    <xf numFmtId="0" fontId="3" fillId="0" borderId="48" xfId="0" applyFont="1" applyFill="1" applyBorder="1" applyAlignment="1">
      <alignment horizontal="center"/>
    </xf>
    <xf numFmtId="44" fontId="7" fillId="0" borderId="49" xfId="1" applyFont="1" applyFill="1" applyBorder="1" applyAlignment="1"/>
    <xf numFmtId="0" fontId="3" fillId="0" borderId="39" xfId="0" applyFont="1" applyFill="1" applyBorder="1"/>
    <xf numFmtId="164" fontId="3" fillId="0" borderId="38" xfId="0" applyNumberFormat="1" applyFont="1" applyFill="1" applyBorder="1"/>
    <xf numFmtId="0" fontId="2" fillId="0" borderId="39" xfId="0" applyFont="1" applyFill="1" applyBorder="1"/>
    <xf numFmtId="0" fontId="6" fillId="0" borderId="23" xfId="0" applyFont="1" applyFill="1" applyBorder="1"/>
    <xf numFmtId="0" fontId="6" fillId="0" borderId="0" xfId="0" applyFont="1" applyFill="1" applyBorder="1" applyAlignment="1">
      <alignment horizontal="center"/>
    </xf>
    <xf numFmtId="44" fontId="6" fillId="0" borderId="40" xfId="1" applyFont="1" applyFill="1" applyBorder="1"/>
    <xf numFmtId="0" fontId="3" fillId="0" borderId="23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50" xfId="0" applyFont="1" applyBorder="1"/>
    <xf numFmtId="0" fontId="3" fillId="0" borderId="51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52" xfId="0" applyFont="1" applyBorder="1"/>
    <xf numFmtId="0" fontId="3" fillId="0" borderId="42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3" xfId="0" applyFont="1" applyBorder="1"/>
    <xf numFmtId="0" fontId="3" fillId="0" borderId="23" xfId="0" applyFont="1" applyBorder="1"/>
    <xf numFmtId="44" fontId="7" fillId="15" borderId="63" xfId="1" applyFont="1" applyFill="1" applyBorder="1" applyAlignment="1"/>
    <xf numFmtId="0" fontId="5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Border="1"/>
    <xf numFmtId="44" fontId="7" fillId="0" borderId="64" xfId="1" applyFont="1" applyFill="1" applyBorder="1" applyAlignment="1"/>
    <xf numFmtId="0" fontId="7" fillId="0" borderId="65" xfId="0" applyNumberFormat="1" applyFont="1" applyFill="1" applyBorder="1" applyAlignment="1">
      <alignment horizontal="center"/>
    </xf>
    <xf numFmtId="0" fontId="7" fillId="0" borderId="66" xfId="0" applyNumberFormat="1" applyFont="1" applyFill="1" applyBorder="1" applyAlignment="1">
      <alignment horizontal="center"/>
    </xf>
    <xf numFmtId="0" fontId="7" fillId="0" borderId="67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44" fontId="7" fillId="0" borderId="68" xfId="1" applyFont="1" applyFill="1" applyBorder="1" applyAlignment="1"/>
    <xf numFmtId="164" fontId="7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2"/>
    </xf>
    <xf numFmtId="0" fontId="7" fillId="0" borderId="0" xfId="0" applyNumberFormat="1" applyFont="1" applyFill="1" applyBorder="1" applyAlignment="1">
      <alignment horizontal="center"/>
    </xf>
    <xf numFmtId="44" fontId="7" fillId="0" borderId="0" xfId="1" applyFont="1" applyFill="1" applyBorder="1" applyAlignment="1"/>
    <xf numFmtId="43" fontId="3" fillId="0" borderId="0" xfId="1263" applyFont="1"/>
    <xf numFmtId="0" fontId="5" fillId="0" borderId="69" xfId="0" applyNumberFormat="1" applyFont="1" applyFill="1" applyBorder="1" applyAlignment="1"/>
    <xf numFmtId="0" fontId="7" fillId="0" borderId="70" xfId="0" applyNumberFormat="1" applyFont="1" applyFill="1" applyBorder="1" applyAlignment="1"/>
    <xf numFmtId="0" fontId="7" fillId="0" borderId="71" xfId="0" applyNumberFormat="1" applyFont="1" applyFill="1" applyBorder="1" applyAlignment="1"/>
    <xf numFmtId="0" fontId="7" fillId="0" borderId="72" xfId="0" applyNumberFormat="1" applyFont="1" applyFill="1" applyBorder="1" applyAlignment="1">
      <alignment horizontal="center"/>
    </xf>
    <xf numFmtId="44" fontId="7" fillId="0" borderId="72" xfId="1" applyFont="1" applyFill="1" applyBorder="1" applyAlignment="1"/>
    <xf numFmtId="44" fontId="7" fillId="0" borderId="73" xfId="1" applyFont="1" applyFill="1" applyBorder="1" applyAlignment="1"/>
    <xf numFmtId="164" fontId="7" fillId="0" borderId="74" xfId="0" applyNumberFormat="1" applyFont="1" applyFill="1" applyBorder="1" applyAlignment="1"/>
    <xf numFmtId="0" fontId="7" fillId="0" borderId="75" xfId="0" applyNumberFormat="1" applyFont="1" applyFill="1" applyBorder="1" applyAlignment="1"/>
    <xf numFmtId="164" fontId="7" fillId="0" borderId="76" xfId="0" applyNumberFormat="1" applyFont="1" applyFill="1" applyBorder="1" applyAlignment="1"/>
    <xf numFmtId="44" fontId="7" fillId="0" borderId="77" xfId="1" applyFont="1" applyFill="1" applyBorder="1" applyAlignment="1"/>
    <xf numFmtId="0" fontId="5" fillId="0" borderId="78" xfId="0" applyNumberFormat="1" applyFont="1" applyFill="1" applyBorder="1" applyAlignment="1"/>
    <xf numFmtId="164" fontId="5" fillId="0" borderId="79" xfId="0" applyNumberFormat="1" applyFont="1" applyFill="1" applyBorder="1" applyAlignment="1">
      <alignment horizontal="center"/>
    </xf>
    <xf numFmtId="0" fontId="7" fillId="0" borderId="78" xfId="0" applyNumberFormat="1" applyFont="1" applyFill="1" applyBorder="1" applyAlignment="1"/>
    <xf numFmtId="164" fontId="7" fillId="0" borderId="79" xfId="0" applyNumberFormat="1" applyFont="1" applyFill="1" applyBorder="1" applyAlignment="1"/>
    <xf numFmtId="0" fontId="5" fillId="0" borderId="80" xfId="0" applyNumberFormat="1" applyFont="1" applyFill="1" applyBorder="1" applyAlignment="1">
      <alignment horizontal="left"/>
    </xf>
    <xf numFmtId="0" fontId="5" fillId="0" borderId="81" xfId="0" applyNumberFormat="1" applyFont="1" applyFill="1" applyBorder="1" applyAlignment="1">
      <alignment horizontal="left"/>
    </xf>
    <xf numFmtId="0" fontId="7" fillId="0" borderId="81" xfId="0" applyNumberFormat="1" applyFont="1" applyFill="1" applyBorder="1" applyAlignment="1">
      <alignment horizontal="center"/>
    </xf>
    <xf numFmtId="44" fontId="7" fillId="0" borderId="82" xfId="1" applyFont="1" applyFill="1" applyBorder="1" applyAlignment="1"/>
    <xf numFmtId="0" fontId="5" fillId="0" borderId="83" xfId="0" applyNumberFormat="1" applyFont="1" applyFill="1" applyBorder="1" applyAlignment="1">
      <alignment horizontal="left"/>
    </xf>
    <xf numFmtId="4" fontId="7" fillId="0" borderId="78" xfId="0" applyNumberFormat="1" applyFont="1" applyFill="1" applyBorder="1" applyAlignment="1"/>
    <xf numFmtId="164" fontId="7" fillId="0" borderId="84" xfId="0" applyNumberFormat="1" applyFont="1" applyFill="1" applyBorder="1" applyAlignment="1"/>
    <xf numFmtId="4" fontId="5" fillId="0" borderId="78" xfId="0" applyNumberFormat="1" applyFont="1" applyFill="1" applyBorder="1" applyAlignment="1"/>
    <xf numFmtId="0" fontId="5" fillId="0" borderId="80" xfId="0" applyNumberFormat="1" applyFont="1" applyFill="1" applyBorder="1" applyAlignment="1"/>
    <xf numFmtId="0" fontId="5" fillId="0" borderId="81" xfId="0" applyNumberFormat="1" applyFont="1" applyFill="1" applyBorder="1" applyAlignment="1"/>
    <xf numFmtId="0" fontId="5" fillId="0" borderId="85" xfId="0" applyNumberFormat="1" applyFont="1" applyFill="1" applyBorder="1" applyAlignment="1"/>
    <xf numFmtId="0" fontId="5" fillId="0" borderId="83" xfId="0" applyNumberFormat="1" applyFont="1" applyFill="1" applyBorder="1" applyAlignment="1"/>
    <xf numFmtId="44" fontId="7" fillId="0" borderId="86" xfId="1" applyFont="1" applyFill="1" applyBorder="1" applyAlignment="1"/>
    <xf numFmtId="3" fontId="5" fillId="0" borderId="87" xfId="0" applyNumberFormat="1" applyFont="1" applyFill="1" applyBorder="1" applyAlignment="1">
      <alignment horizontal="left"/>
    </xf>
    <xf numFmtId="0" fontId="3" fillId="0" borderId="74" xfId="0" applyFont="1" applyFill="1" applyBorder="1" applyAlignment="1">
      <alignment horizontal="center"/>
    </xf>
    <xf numFmtId="164" fontId="3" fillId="0" borderId="88" xfId="0" applyNumberFormat="1" applyFont="1" applyFill="1" applyBorder="1"/>
    <xf numFmtId="0" fontId="5" fillId="0" borderId="89" xfId="0" applyNumberFormat="1" applyFont="1" applyFill="1" applyBorder="1" applyAlignment="1">
      <alignment horizontal="left"/>
    </xf>
    <xf numFmtId="0" fontId="3" fillId="0" borderId="90" xfId="0" applyFont="1" applyFill="1" applyBorder="1"/>
    <xf numFmtId="0" fontId="3" fillId="0" borderId="91" xfId="0" applyFont="1" applyFill="1" applyBorder="1" applyAlignment="1">
      <alignment horizontal="center"/>
    </xf>
    <xf numFmtId="44" fontId="7" fillId="0" borderId="92" xfId="1" applyFont="1" applyFill="1" applyBorder="1" applyAlignment="1"/>
    <xf numFmtId="0" fontId="3" fillId="0" borderId="87" xfId="0" applyFont="1" applyFill="1" applyBorder="1"/>
    <xf numFmtId="0" fontId="2" fillId="0" borderId="87" xfId="0" applyFont="1" applyFill="1" applyBorder="1"/>
    <xf numFmtId="44" fontId="6" fillId="0" borderId="88" xfId="1" applyFont="1" applyFill="1" applyBorder="1"/>
    <xf numFmtId="0" fontId="3" fillId="0" borderId="90" xfId="0" applyFont="1" applyBorder="1"/>
    <xf numFmtId="0" fontId="3" fillId="0" borderId="75" xfId="0" applyFont="1" applyBorder="1"/>
    <xf numFmtId="0" fontId="3" fillId="0" borderId="75" xfId="0" applyFont="1" applyBorder="1" applyAlignment="1">
      <alignment horizontal="center"/>
    </xf>
    <xf numFmtId="0" fontId="3" fillId="0" borderId="93" xfId="0" applyFont="1" applyBorder="1"/>
    <xf numFmtId="0" fontId="7" fillId="0" borderId="69" xfId="0" applyNumberFormat="1" applyFont="1" applyFill="1" applyBorder="1" applyAlignment="1"/>
    <xf numFmtId="0" fontId="7" fillId="0" borderId="69" xfId="2" applyNumberFormat="1" applyFont="1" applyBorder="1" applyAlignment="1"/>
    <xf numFmtId="0" fontId="5" fillId="15" borderId="2" xfId="0" applyNumberFormat="1" applyFont="1" applyFill="1" applyBorder="1" applyAlignment="1">
      <alignment horizontal="center"/>
    </xf>
    <xf numFmtId="0" fontId="5" fillId="15" borderId="4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94" xfId="0" applyNumberFormat="1" applyFont="1" applyFill="1" applyBorder="1" applyAlignment="1">
      <alignment horizontal="center" wrapText="1"/>
    </xf>
    <xf numFmtId="0" fontId="5" fillId="0" borderId="95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15" borderId="2" xfId="0" applyNumberFormat="1" applyFont="1" applyFill="1" applyBorder="1" applyAlignment="1">
      <alignment horizontal="left"/>
    </xf>
    <xf numFmtId="0" fontId="5" fillId="0" borderId="78" xfId="0" applyNumberFormat="1" applyFont="1" applyFill="1" applyBorder="1" applyAlignment="1">
      <alignment horizontal="left"/>
    </xf>
  </cellXfs>
  <cellStyles count="1264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alculation 2 10" xfId="224"/>
    <cellStyle name="Calculation 2 10 2" xfId="225"/>
    <cellStyle name="Calculation 2 11" xfId="226"/>
    <cellStyle name="Calculation 2 11 2" xfId="227"/>
    <cellStyle name="Calculation 2 12" xfId="228"/>
    <cellStyle name="Calculation 2 12 2" xfId="229"/>
    <cellStyle name="Calculation 2 13" xfId="230"/>
    <cellStyle name="Calculation 2 13 2" xfId="231"/>
    <cellStyle name="Calculation 2 14" xfId="232"/>
    <cellStyle name="Calculation 2 14 2" xfId="233"/>
    <cellStyle name="Calculation 2 15" xfId="234"/>
    <cellStyle name="Calculation 2 15 2" xfId="235"/>
    <cellStyle name="Calculation 2 16" xfId="236"/>
    <cellStyle name="Calculation 2 16 2" xfId="237"/>
    <cellStyle name="Calculation 2 17" xfId="238"/>
    <cellStyle name="Calculation 2 17 2" xfId="239"/>
    <cellStyle name="Calculation 2 18" xfId="240"/>
    <cellStyle name="Calculation 2 18 2" xfId="241"/>
    <cellStyle name="Calculation 2 19" xfId="242"/>
    <cellStyle name="Calculation 2 19 2" xfId="243"/>
    <cellStyle name="Calculation 2 2" xfId="41"/>
    <cellStyle name="Calculation 2 2 10" xfId="244"/>
    <cellStyle name="Calculation 2 2 10 2" xfId="245"/>
    <cellStyle name="Calculation 2 2 11" xfId="246"/>
    <cellStyle name="Calculation 2 2 11 2" xfId="247"/>
    <cellStyle name="Calculation 2 2 12" xfId="248"/>
    <cellStyle name="Calculation 2 2 12 2" xfId="249"/>
    <cellStyle name="Calculation 2 2 13" xfId="250"/>
    <cellStyle name="Calculation 2 2 13 2" xfId="251"/>
    <cellStyle name="Calculation 2 2 14" xfId="252"/>
    <cellStyle name="Calculation 2 2 14 2" xfId="253"/>
    <cellStyle name="Calculation 2 2 15" xfId="254"/>
    <cellStyle name="Calculation 2 2 15 2" xfId="255"/>
    <cellStyle name="Calculation 2 2 16" xfId="256"/>
    <cellStyle name="Calculation 2 2 16 2" xfId="257"/>
    <cellStyle name="Calculation 2 2 17" xfId="258"/>
    <cellStyle name="Calculation 2 2 17 2" xfId="259"/>
    <cellStyle name="Calculation 2 2 18" xfId="260"/>
    <cellStyle name="Calculation 2 2 18 2" xfId="261"/>
    <cellStyle name="Calculation 2 2 19" xfId="262"/>
    <cellStyle name="Calculation 2 2 19 2" xfId="263"/>
    <cellStyle name="Calculation 2 2 2" xfId="170"/>
    <cellStyle name="Calculation 2 2 2 2" xfId="264"/>
    <cellStyle name="Calculation 2 2 20" xfId="265"/>
    <cellStyle name="Calculation 2 2 20 2" xfId="266"/>
    <cellStyle name="Calculation 2 2 21" xfId="267"/>
    <cellStyle name="Calculation 2 2 21 2" xfId="268"/>
    <cellStyle name="Calculation 2 2 22" xfId="269"/>
    <cellStyle name="Calculation 2 2 22 2" xfId="270"/>
    <cellStyle name="Calculation 2 2 23" xfId="271"/>
    <cellStyle name="Calculation 2 2 23 2" xfId="272"/>
    <cellStyle name="Calculation 2 2 24" xfId="273"/>
    <cellStyle name="Calculation 2 2 24 2" xfId="274"/>
    <cellStyle name="Calculation 2 2 25" xfId="275"/>
    <cellStyle name="Calculation 2 2 25 2" xfId="276"/>
    <cellStyle name="Calculation 2 2 26" xfId="277"/>
    <cellStyle name="Calculation 2 2 26 2" xfId="278"/>
    <cellStyle name="Calculation 2 2 27" xfId="279"/>
    <cellStyle name="Calculation 2 2 27 2" xfId="280"/>
    <cellStyle name="Calculation 2 2 28" xfId="281"/>
    <cellStyle name="Calculation 2 2 28 2" xfId="282"/>
    <cellStyle name="Calculation 2 2 29" xfId="283"/>
    <cellStyle name="Calculation 2 2 29 2" xfId="284"/>
    <cellStyle name="Calculation 2 2 3" xfId="191"/>
    <cellStyle name="Calculation 2 2 3 2" xfId="285"/>
    <cellStyle name="Calculation 2 2 30" xfId="286"/>
    <cellStyle name="Calculation 2 2 30 2" xfId="287"/>
    <cellStyle name="Calculation 2 2 31" xfId="288"/>
    <cellStyle name="Calculation 2 2 31 2" xfId="289"/>
    <cellStyle name="Calculation 2 2 32" xfId="290"/>
    <cellStyle name="Calculation 2 2 32 2" xfId="291"/>
    <cellStyle name="Calculation 2 2 33" xfId="292"/>
    <cellStyle name="Calculation 2 2 33 2" xfId="293"/>
    <cellStyle name="Calculation 2 2 34" xfId="294"/>
    <cellStyle name="Calculation 2 2 34 2" xfId="295"/>
    <cellStyle name="Calculation 2 2 35" xfId="296"/>
    <cellStyle name="Calculation 2 2 35 2" xfId="297"/>
    <cellStyle name="Calculation 2 2 36" xfId="298"/>
    <cellStyle name="Calculation 2 2 36 2" xfId="299"/>
    <cellStyle name="Calculation 2 2 37" xfId="300"/>
    <cellStyle name="Calculation 2 2 37 2" xfId="301"/>
    <cellStyle name="Calculation 2 2 38" xfId="302"/>
    <cellStyle name="Calculation 2 2 38 2" xfId="303"/>
    <cellStyle name="Calculation 2 2 39" xfId="304"/>
    <cellStyle name="Calculation 2 2 39 2" xfId="305"/>
    <cellStyle name="Calculation 2 2 4" xfId="192"/>
    <cellStyle name="Calculation 2 2 4 2" xfId="306"/>
    <cellStyle name="Calculation 2 2 40" xfId="307"/>
    <cellStyle name="Calculation 2 2 40 2" xfId="308"/>
    <cellStyle name="Calculation 2 2 41" xfId="309"/>
    <cellStyle name="Calculation 2 2 41 2" xfId="310"/>
    <cellStyle name="Calculation 2 2 42" xfId="311"/>
    <cellStyle name="Calculation 2 2 42 2" xfId="312"/>
    <cellStyle name="Calculation 2 2 43" xfId="313"/>
    <cellStyle name="Calculation 2 2 43 2" xfId="314"/>
    <cellStyle name="Calculation 2 2 44" xfId="315"/>
    <cellStyle name="Calculation 2 2 44 2" xfId="316"/>
    <cellStyle name="Calculation 2 2 45" xfId="317"/>
    <cellStyle name="Calculation 2 2 45 2" xfId="318"/>
    <cellStyle name="Calculation 2 2 46" xfId="319"/>
    <cellStyle name="Calculation 2 2 46 2" xfId="320"/>
    <cellStyle name="Calculation 2 2 47" xfId="321"/>
    <cellStyle name="Calculation 2 2 47 2" xfId="322"/>
    <cellStyle name="Calculation 2 2 48" xfId="323"/>
    <cellStyle name="Calculation 2 2 48 2" xfId="324"/>
    <cellStyle name="Calculation 2 2 49" xfId="325"/>
    <cellStyle name="Calculation 2 2 49 2" xfId="326"/>
    <cellStyle name="Calculation 2 2 5" xfId="193"/>
    <cellStyle name="Calculation 2 2 5 2" xfId="327"/>
    <cellStyle name="Calculation 2 2 50" xfId="328"/>
    <cellStyle name="Calculation 2 2 50 2" xfId="329"/>
    <cellStyle name="Calculation 2 2 51" xfId="330"/>
    <cellStyle name="Calculation 2 2 51 2" xfId="331"/>
    <cellStyle name="Calculation 2 2 52" xfId="332"/>
    <cellStyle name="Calculation 2 2 52 2" xfId="333"/>
    <cellStyle name="Calculation 2 2 53" xfId="334"/>
    <cellStyle name="Calculation 2 2 54" xfId="335"/>
    <cellStyle name="Calculation 2 2 55" xfId="336"/>
    <cellStyle name="Calculation 2 2 56" xfId="337"/>
    <cellStyle name="Calculation 2 2 57" xfId="338"/>
    <cellStyle name="Calculation 2 2 6" xfId="194"/>
    <cellStyle name="Calculation 2 2 6 2" xfId="339"/>
    <cellStyle name="Calculation 2 2 7" xfId="195"/>
    <cellStyle name="Calculation 2 2 7 2" xfId="340"/>
    <cellStyle name="Calculation 2 2 8" xfId="341"/>
    <cellStyle name="Calculation 2 2 8 2" xfId="342"/>
    <cellStyle name="Calculation 2 2 9" xfId="343"/>
    <cellStyle name="Calculation 2 2 9 2" xfId="344"/>
    <cellStyle name="Calculation 2 20" xfId="345"/>
    <cellStyle name="Calculation 2 20 2" xfId="346"/>
    <cellStyle name="Calculation 2 21" xfId="347"/>
    <cellStyle name="Calculation 2 21 2" xfId="348"/>
    <cellStyle name="Calculation 2 22" xfId="349"/>
    <cellStyle name="Calculation 2 22 2" xfId="350"/>
    <cellStyle name="Calculation 2 23" xfId="351"/>
    <cellStyle name="Calculation 2 23 2" xfId="352"/>
    <cellStyle name="Calculation 2 24" xfId="353"/>
    <cellStyle name="Calculation 2 24 2" xfId="354"/>
    <cellStyle name="Calculation 2 25" xfId="355"/>
    <cellStyle name="Calculation 2 25 2" xfId="356"/>
    <cellStyle name="Calculation 2 26" xfId="357"/>
    <cellStyle name="Calculation 2 26 2" xfId="358"/>
    <cellStyle name="Calculation 2 27" xfId="359"/>
    <cellStyle name="Calculation 2 27 2" xfId="360"/>
    <cellStyle name="Calculation 2 28" xfId="361"/>
    <cellStyle name="Calculation 2 28 2" xfId="362"/>
    <cellStyle name="Calculation 2 29" xfId="363"/>
    <cellStyle name="Calculation 2 29 2" xfId="364"/>
    <cellStyle name="Calculation 2 3" xfId="171"/>
    <cellStyle name="Calculation 2 3 2" xfId="365"/>
    <cellStyle name="Calculation 2 30" xfId="366"/>
    <cellStyle name="Calculation 2 30 2" xfId="367"/>
    <cellStyle name="Calculation 2 31" xfId="368"/>
    <cellStyle name="Calculation 2 31 2" xfId="369"/>
    <cellStyle name="Calculation 2 32" xfId="370"/>
    <cellStyle name="Calculation 2 32 2" xfId="371"/>
    <cellStyle name="Calculation 2 33" xfId="372"/>
    <cellStyle name="Calculation 2 33 2" xfId="373"/>
    <cellStyle name="Calculation 2 34" xfId="374"/>
    <cellStyle name="Calculation 2 34 2" xfId="375"/>
    <cellStyle name="Calculation 2 35" xfId="376"/>
    <cellStyle name="Calculation 2 35 2" xfId="377"/>
    <cellStyle name="Calculation 2 36" xfId="378"/>
    <cellStyle name="Calculation 2 36 2" xfId="379"/>
    <cellStyle name="Calculation 2 37" xfId="380"/>
    <cellStyle name="Calculation 2 37 2" xfId="381"/>
    <cellStyle name="Calculation 2 38" xfId="382"/>
    <cellStyle name="Calculation 2 38 2" xfId="383"/>
    <cellStyle name="Calculation 2 39" xfId="384"/>
    <cellStyle name="Calculation 2 39 2" xfId="385"/>
    <cellStyle name="Calculation 2 4" xfId="181"/>
    <cellStyle name="Calculation 2 4 2" xfId="386"/>
    <cellStyle name="Calculation 2 40" xfId="387"/>
    <cellStyle name="Calculation 2 40 2" xfId="388"/>
    <cellStyle name="Calculation 2 41" xfId="389"/>
    <cellStyle name="Calculation 2 41 2" xfId="390"/>
    <cellStyle name="Calculation 2 42" xfId="391"/>
    <cellStyle name="Calculation 2 42 2" xfId="392"/>
    <cellStyle name="Calculation 2 43" xfId="393"/>
    <cellStyle name="Calculation 2 43 2" xfId="394"/>
    <cellStyle name="Calculation 2 44" xfId="395"/>
    <cellStyle name="Calculation 2 44 2" xfId="396"/>
    <cellStyle name="Calculation 2 45" xfId="397"/>
    <cellStyle name="Calculation 2 45 2" xfId="398"/>
    <cellStyle name="Calculation 2 46" xfId="399"/>
    <cellStyle name="Calculation 2 46 2" xfId="400"/>
    <cellStyle name="Calculation 2 47" xfId="401"/>
    <cellStyle name="Calculation 2 47 2" xfId="402"/>
    <cellStyle name="Calculation 2 48" xfId="403"/>
    <cellStyle name="Calculation 2 48 2" xfId="404"/>
    <cellStyle name="Calculation 2 49" xfId="405"/>
    <cellStyle name="Calculation 2 49 2" xfId="406"/>
    <cellStyle name="Calculation 2 5" xfId="182"/>
    <cellStyle name="Calculation 2 5 2" xfId="407"/>
    <cellStyle name="Calculation 2 50" xfId="408"/>
    <cellStyle name="Calculation 2 50 2" xfId="409"/>
    <cellStyle name="Calculation 2 51" xfId="410"/>
    <cellStyle name="Calculation 2 51 2" xfId="411"/>
    <cellStyle name="Calculation 2 52" xfId="412"/>
    <cellStyle name="Calculation 2 52 2" xfId="413"/>
    <cellStyle name="Calculation 2 53" xfId="414"/>
    <cellStyle name="Calculation 2 53 2" xfId="415"/>
    <cellStyle name="Calculation 2 54" xfId="416"/>
    <cellStyle name="Calculation 2 55" xfId="417"/>
    <cellStyle name="Calculation 2 56" xfId="418"/>
    <cellStyle name="Calculation 2 57" xfId="419"/>
    <cellStyle name="Calculation 2 58" xfId="420"/>
    <cellStyle name="Calculation 2 6" xfId="421"/>
    <cellStyle name="Calculation 2 6 2" xfId="422"/>
    <cellStyle name="Calculation 2 7" xfId="423"/>
    <cellStyle name="Calculation 2 7 2" xfId="424"/>
    <cellStyle name="Calculation 2 8" xfId="425"/>
    <cellStyle name="Calculation 2 8 2" xfId="426"/>
    <cellStyle name="Calculation 2 9" xfId="427"/>
    <cellStyle name="Calculation 2 9 2" xfId="428"/>
    <cellStyle name="Check Cell 2" xfId="42"/>
    <cellStyle name="Comma" xfId="1263" builtinId="3"/>
    <cellStyle name="Comma 19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2" xfId="53"/>
    <cellStyle name="Comma 2 2 2" xfId="54"/>
    <cellStyle name="Comma 2 2 3" xfId="55"/>
    <cellStyle name="Comma 2 2 4" xfId="56"/>
    <cellStyle name="Comma 2 2 5" xfId="57"/>
    <cellStyle name="Comma 2 3" xfId="58"/>
    <cellStyle name="Comma 2 3 2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3" xfId="66"/>
    <cellStyle name="Comma 3 2" xfId="67"/>
    <cellStyle name="Comma 4" xfId="68"/>
    <cellStyle name="Comma 4 2" xfId="69"/>
    <cellStyle name="Comma 5" xfId="222"/>
    <cellStyle name="Currency" xfId="1" builtinId="4"/>
    <cellStyle name="Currency 2" xfId="70"/>
    <cellStyle name="Currency 2 2" xfId="71"/>
    <cellStyle name="Currency 2 3" xfId="72"/>
    <cellStyle name="Currency 3" xfId="73"/>
    <cellStyle name="Currency 4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Hyperlink 2" xfId="81"/>
    <cellStyle name="Hyperlink 2 2" xfId="429"/>
    <cellStyle name="Hyperlink 2 3" xfId="430"/>
    <cellStyle name="Input 2" xfId="82"/>
    <cellStyle name="Input 2 10" xfId="431"/>
    <cellStyle name="Input 2 10 2" xfId="432"/>
    <cellStyle name="Input 2 11" xfId="433"/>
    <cellStyle name="Input 2 11 2" xfId="434"/>
    <cellStyle name="Input 2 12" xfId="435"/>
    <cellStyle name="Input 2 12 2" xfId="436"/>
    <cellStyle name="Input 2 13" xfId="437"/>
    <cellStyle name="Input 2 13 2" xfId="438"/>
    <cellStyle name="Input 2 14" xfId="439"/>
    <cellStyle name="Input 2 14 2" xfId="440"/>
    <cellStyle name="Input 2 15" xfId="441"/>
    <cellStyle name="Input 2 15 2" xfId="442"/>
    <cellStyle name="Input 2 16" xfId="443"/>
    <cellStyle name="Input 2 16 2" xfId="444"/>
    <cellStyle name="Input 2 17" xfId="445"/>
    <cellStyle name="Input 2 17 2" xfId="446"/>
    <cellStyle name="Input 2 18" xfId="447"/>
    <cellStyle name="Input 2 18 2" xfId="448"/>
    <cellStyle name="Input 2 19" xfId="449"/>
    <cellStyle name="Input 2 19 2" xfId="450"/>
    <cellStyle name="Input 2 2" xfId="83"/>
    <cellStyle name="Input 2 2 10" xfId="451"/>
    <cellStyle name="Input 2 2 10 2" xfId="452"/>
    <cellStyle name="Input 2 2 11" xfId="453"/>
    <cellStyle name="Input 2 2 11 2" xfId="454"/>
    <cellStyle name="Input 2 2 12" xfId="455"/>
    <cellStyle name="Input 2 2 12 2" xfId="456"/>
    <cellStyle name="Input 2 2 13" xfId="457"/>
    <cellStyle name="Input 2 2 13 2" xfId="458"/>
    <cellStyle name="Input 2 2 14" xfId="459"/>
    <cellStyle name="Input 2 2 14 2" xfId="460"/>
    <cellStyle name="Input 2 2 15" xfId="461"/>
    <cellStyle name="Input 2 2 15 2" xfId="462"/>
    <cellStyle name="Input 2 2 16" xfId="463"/>
    <cellStyle name="Input 2 2 16 2" xfId="464"/>
    <cellStyle name="Input 2 2 17" xfId="465"/>
    <cellStyle name="Input 2 2 17 2" xfId="466"/>
    <cellStyle name="Input 2 2 18" xfId="467"/>
    <cellStyle name="Input 2 2 18 2" xfId="468"/>
    <cellStyle name="Input 2 2 19" xfId="469"/>
    <cellStyle name="Input 2 2 19 2" xfId="470"/>
    <cellStyle name="Input 2 2 2" xfId="172"/>
    <cellStyle name="Input 2 2 2 2" xfId="471"/>
    <cellStyle name="Input 2 2 20" xfId="472"/>
    <cellStyle name="Input 2 2 20 2" xfId="473"/>
    <cellStyle name="Input 2 2 21" xfId="474"/>
    <cellStyle name="Input 2 2 21 2" xfId="475"/>
    <cellStyle name="Input 2 2 22" xfId="476"/>
    <cellStyle name="Input 2 2 22 2" xfId="477"/>
    <cellStyle name="Input 2 2 23" xfId="478"/>
    <cellStyle name="Input 2 2 23 2" xfId="479"/>
    <cellStyle name="Input 2 2 24" xfId="480"/>
    <cellStyle name="Input 2 2 24 2" xfId="481"/>
    <cellStyle name="Input 2 2 25" xfId="482"/>
    <cellStyle name="Input 2 2 25 2" xfId="483"/>
    <cellStyle name="Input 2 2 26" xfId="484"/>
    <cellStyle name="Input 2 2 26 2" xfId="485"/>
    <cellStyle name="Input 2 2 27" xfId="486"/>
    <cellStyle name="Input 2 2 27 2" xfId="487"/>
    <cellStyle name="Input 2 2 28" xfId="488"/>
    <cellStyle name="Input 2 2 28 2" xfId="489"/>
    <cellStyle name="Input 2 2 29" xfId="490"/>
    <cellStyle name="Input 2 2 29 2" xfId="491"/>
    <cellStyle name="Input 2 2 3" xfId="196"/>
    <cellStyle name="Input 2 2 3 2" xfId="492"/>
    <cellStyle name="Input 2 2 30" xfId="493"/>
    <cellStyle name="Input 2 2 30 2" xfId="494"/>
    <cellStyle name="Input 2 2 31" xfId="495"/>
    <cellStyle name="Input 2 2 31 2" xfId="496"/>
    <cellStyle name="Input 2 2 32" xfId="497"/>
    <cellStyle name="Input 2 2 32 2" xfId="498"/>
    <cellStyle name="Input 2 2 33" xfId="499"/>
    <cellStyle name="Input 2 2 33 2" xfId="500"/>
    <cellStyle name="Input 2 2 34" xfId="501"/>
    <cellStyle name="Input 2 2 34 2" xfId="502"/>
    <cellStyle name="Input 2 2 35" xfId="503"/>
    <cellStyle name="Input 2 2 35 2" xfId="504"/>
    <cellStyle name="Input 2 2 36" xfId="505"/>
    <cellStyle name="Input 2 2 36 2" xfId="506"/>
    <cellStyle name="Input 2 2 37" xfId="507"/>
    <cellStyle name="Input 2 2 37 2" xfId="508"/>
    <cellStyle name="Input 2 2 38" xfId="509"/>
    <cellStyle name="Input 2 2 38 2" xfId="510"/>
    <cellStyle name="Input 2 2 39" xfId="511"/>
    <cellStyle name="Input 2 2 39 2" xfId="512"/>
    <cellStyle name="Input 2 2 4" xfId="197"/>
    <cellStyle name="Input 2 2 4 2" xfId="513"/>
    <cellStyle name="Input 2 2 40" xfId="514"/>
    <cellStyle name="Input 2 2 40 2" xfId="515"/>
    <cellStyle name="Input 2 2 41" xfId="516"/>
    <cellStyle name="Input 2 2 41 2" xfId="517"/>
    <cellStyle name="Input 2 2 42" xfId="518"/>
    <cellStyle name="Input 2 2 42 2" xfId="519"/>
    <cellStyle name="Input 2 2 43" xfId="520"/>
    <cellStyle name="Input 2 2 43 2" xfId="521"/>
    <cellStyle name="Input 2 2 44" xfId="522"/>
    <cellStyle name="Input 2 2 44 2" xfId="523"/>
    <cellStyle name="Input 2 2 45" xfId="524"/>
    <cellStyle name="Input 2 2 45 2" xfId="525"/>
    <cellStyle name="Input 2 2 46" xfId="526"/>
    <cellStyle name="Input 2 2 46 2" xfId="527"/>
    <cellStyle name="Input 2 2 47" xfId="528"/>
    <cellStyle name="Input 2 2 47 2" xfId="529"/>
    <cellStyle name="Input 2 2 48" xfId="530"/>
    <cellStyle name="Input 2 2 48 2" xfId="531"/>
    <cellStyle name="Input 2 2 49" xfId="532"/>
    <cellStyle name="Input 2 2 49 2" xfId="533"/>
    <cellStyle name="Input 2 2 5" xfId="198"/>
    <cellStyle name="Input 2 2 5 2" xfId="534"/>
    <cellStyle name="Input 2 2 50" xfId="535"/>
    <cellStyle name="Input 2 2 50 2" xfId="536"/>
    <cellStyle name="Input 2 2 51" xfId="537"/>
    <cellStyle name="Input 2 2 51 2" xfId="538"/>
    <cellStyle name="Input 2 2 52" xfId="539"/>
    <cellStyle name="Input 2 2 52 2" xfId="540"/>
    <cellStyle name="Input 2 2 53" xfId="541"/>
    <cellStyle name="Input 2 2 54" xfId="542"/>
    <cellStyle name="Input 2 2 55" xfId="543"/>
    <cellStyle name="Input 2 2 56" xfId="544"/>
    <cellStyle name="Input 2 2 57" xfId="545"/>
    <cellStyle name="Input 2 2 6" xfId="199"/>
    <cellStyle name="Input 2 2 6 2" xfId="546"/>
    <cellStyle name="Input 2 2 7" xfId="200"/>
    <cellStyle name="Input 2 2 7 2" xfId="547"/>
    <cellStyle name="Input 2 2 8" xfId="548"/>
    <cellStyle name="Input 2 2 8 2" xfId="549"/>
    <cellStyle name="Input 2 2 9" xfId="550"/>
    <cellStyle name="Input 2 2 9 2" xfId="551"/>
    <cellStyle name="Input 2 20" xfId="552"/>
    <cellStyle name="Input 2 20 2" xfId="553"/>
    <cellStyle name="Input 2 21" xfId="554"/>
    <cellStyle name="Input 2 21 2" xfId="555"/>
    <cellStyle name="Input 2 22" xfId="556"/>
    <cellStyle name="Input 2 22 2" xfId="557"/>
    <cellStyle name="Input 2 23" xfId="558"/>
    <cellStyle name="Input 2 23 2" xfId="559"/>
    <cellStyle name="Input 2 24" xfId="560"/>
    <cellStyle name="Input 2 24 2" xfId="561"/>
    <cellStyle name="Input 2 25" xfId="562"/>
    <cellStyle name="Input 2 25 2" xfId="563"/>
    <cellStyle name="Input 2 26" xfId="564"/>
    <cellStyle name="Input 2 26 2" xfId="565"/>
    <cellStyle name="Input 2 27" xfId="566"/>
    <cellStyle name="Input 2 27 2" xfId="567"/>
    <cellStyle name="Input 2 28" xfId="568"/>
    <cellStyle name="Input 2 28 2" xfId="569"/>
    <cellStyle name="Input 2 29" xfId="570"/>
    <cellStyle name="Input 2 29 2" xfId="571"/>
    <cellStyle name="Input 2 3" xfId="173"/>
    <cellStyle name="Input 2 3 2" xfId="572"/>
    <cellStyle name="Input 2 30" xfId="573"/>
    <cellStyle name="Input 2 30 2" xfId="574"/>
    <cellStyle name="Input 2 31" xfId="575"/>
    <cellStyle name="Input 2 31 2" xfId="576"/>
    <cellStyle name="Input 2 32" xfId="577"/>
    <cellStyle name="Input 2 32 2" xfId="578"/>
    <cellStyle name="Input 2 33" xfId="579"/>
    <cellStyle name="Input 2 33 2" xfId="580"/>
    <cellStyle name="Input 2 34" xfId="581"/>
    <cellStyle name="Input 2 34 2" xfId="582"/>
    <cellStyle name="Input 2 35" xfId="583"/>
    <cellStyle name="Input 2 35 2" xfId="584"/>
    <cellStyle name="Input 2 36" xfId="585"/>
    <cellStyle name="Input 2 36 2" xfId="586"/>
    <cellStyle name="Input 2 37" xfId="587"/>
    <cellStyle name="Input 2 37 2" xfId="588"/>
    <cellStyle name="Input 2 38" xfId="589"/>
    <cellStyle name="Input 2 38 2" xfId="590"/>
    <cellStyle name="Input 2 39" xfId="591"/>
    <cellStyle name="Input 2 39 2" xfId="592"/>
    <cellStyle name="Input 2 4" xfId="183"/>
    <cellStyle name="Input 2 4 2" xfId="593"/>
    <cellStyle name="Input 2 40" xfId="594"/>
    <cellStyle name="Input 2 40 2" xfId="595"/>
    <cellStyle name="Input 2 41" xfId="596"/>
    <cellStyle name="Input 2 41 2" xfId="597"/>
    <cellStyle name="Input 2 42" xfId="598"/>
    <cellStyle name="Input 2 42 2" xfId="599"/>
    <cellStyle name="Input 2 43" xfId="600"/>
    <cellStyle name="Input 2 43 2" xfId="601"/>
    <cellStyle name="Input 2 44" xfId="602"/>
    <cellStyle name="Input 2 44 2" xfId="603"/>
    <cellStyle name="Input 2 45" xfId="604"/>
    <cellStyle name="Input 2 45 2" xfId="605"/>
    <cellStyle name="Input 2 46" xfId="606"/>
    <cellStyle name="Input 2 46 2" xfId="607"/>
    <cellStyle name="Input 2 47" xfId="608"/>
    <cellStyle name="Input 2 47 2" xfId="609"/>
    <cellStyle name="Input 2 48" xfId="610"/>
    <cellStyle name="Input 2 48 2" xfId="611"/>
    <cellStyle name="Input 2 49" xfId="612"/>
    <cellStyle name="Input 2 49 2" xfId="613"/>
    <cellStyle name="Input 2 5" xfId="184"/>
    <cellStyle name="Input 2 5 2" xfId="614"/>
    <cellStyle name="Input 2 50" xfId="615"/>
    <cellStyle name="Input 2 50 2" xfId="616"/>
    <cellStyle name="Input 2 51" xfId="617"/>
    <cellStyle name="Input 2 51 2" xfId="618"/>
    <cellStyle name="Input 2 52" xfId="619"/>
    <cellStyle name="Input 2 52 2" xfId="620"/>
    <cellStyle name="Input 2 53" xfId="621"/>
    <cellStyle name="Input 2 53 2" xfId="622"/>
    <cellStyle name="Input 2 54" xfId="623"/>
    <cellStyle name="Input 2 55" xfId="624"/>
    <cellStyle name="Input 2 56" xfId="625"/>
    <cellStyle name="Input 2 57" xfId="626"/>
    <cellStyle name="Input 2 58" xfId="627"/>
    <cellStyle name="Input 2 6" xfId="628"/>
    <cellStyle name="Input 2 6 2" xfId="629"/>
    <cellStyle name="Input 2 7" xfId="630"/>
    <cellStyle name="Input 2 7 2" xfId="631"/>
    <cellStyle name="Input 2 8" xfId="632"/>
    <cellStyle name="Input 2 8 2" xfId="633"/>
    <cellStyle name="Input 2 9" xfId="634"/>
    <cellStyle name="Input 2 9 2" xfId="635"/>
    <cellStyle name="Linked Cell 2" xfId="84"/>
    <cellStyle name="Neutral 2" xfId="85"/>
    <cellStyle name="Normal" xfId="0" builtinId="0"/>
    <cellStyle name="Normal 10" xfId="86"/>
    <cellStyle name="Normal 11" xfId="87"/>
    <cellStyle name="Normal 2" xfId="2"/>
    <cellStyle name="Normal 2 10" xfId="88"/>
    <cellStyle name="Normal 2 10 2" xfId="89"/>
    <cellStyle name="Normal 2 11" xfId="90"/>
    <cellStyle name="Normal 2 11 2" xfId="91"/>
    <cellStyle name="Normal 2 12" xfId="92"/>
    <cellStyle name="Normal 2 12 2" xfId="93"/>
    <cellStyle name="Normal 2 12 3" xfId="94"/>
    <cellStyle name="Normal 2 12 4" xfId="95"/>
    <cellStyle name="Normal 2 12 5" xfId="96"/>
    <cellStyle name="Normal 2 12 6" xfId="97"/>
    <cellStyle name="Normal 2 12 7" xfId="98"/>
    <cellStyle name="Normal 2 12 8" xfId="99"/>
    <cellStyle name="Normal 2 13" xfId="100"/>
    <cellStyle name="Normal 2 13 2" xfId="101"/>
    <cellStyle name="Normal 2 14" xfId="102"/>
    <cellStyle name="Normal 2 14 2" xfId="103"/>
    <cellStyle name="Normal 2 15" xfId="104"/>
    <cellStyle name="Normal 2 15 2" xfId="105"/>
    <cellStyle name="Normal 2 16" xfId="106"/>
    <cellStyle name="Normal 2 17" xfId="107"/>
    <cellStyle name="Normal 2 18" xfId="108"/>
    <cellStyle name="Normal 2 2" xfId="109"/>
    <cellStyle name="Normal 2 2 10" xfId="110"/>
    <cellStyle name="Normal 2 2 11" xfId="636"/>
    <cellStyle name="Normal 2 2 12" xfId="637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125"/>
    <cellStyle name="Normal 2 3 2" xfId="126"/>
    <cellStyle name="Normal 2 3 3" xfId="127"/>
    <cellStyle name="Normal 2 3 4" xfId="638"/>
    <cellStyle name="Normal 2 4" xfId="128"/>
    <cellStyle name="Normal 2 4 2" xfId="129"/>
    <cellStyle name="Normal 2 4 3" xfId="130"/>
    <cellStyle name="Normal 2 4 4" xfId="639"/>
    <cellStyle name="Normal 2 4 5" xfId="640"/>
    <cellStyle name="Normal 2 5" xfId="131"/>
    <cellStyle name="Normal 2 5 2" xfId="132"/>
    <cellStyle name="Normal 2 5 3" xfId="133"/>
    <cellStyle name="Normal 2 6" xfId="134"/>
    <cellStyle name="Normal 2 6 2" xfId="135"/>
    <cellStyle name="Normal 2 7" xfId="136"/>
    <cellStyle name="Normal 2 7 2" xfId="137"/>
    <cellStyle name="Normal 2 8" xfId="138"/>
    <cellStyle name="Normal 2 8 2" xfId="139"/>
    <cellStyle name="Normal 2 9" xfId="140"/>
    <cellStyle name="Normal 2 9 2" xfId="141"/>
    <cellStyle name="Normal 3" xfId="142"/>
    <cellStyle name="Normal 3 2" xfId="143"/>
    <cellStyle name="Normal 3 2 2" xfId="144"/>
    <cellStyle name="Normal 3 2 3" xfId="641"/>
    <cellStyle name="Normal 3 2 4" xfId="642"/>
    <cellStyle name="Normal 3 3" xfId="145"/>
    <cellStyle name="Normal 3 4" xfId="643"/>
    <cellStyle name="Normal 3 5" xfId="644"/>
    <cellStyle name="Normal 4" xfId="146"/>
    <cellStyle name="Normal 4 2" xfId="147"/>
    <cellStyle name="Normal 4 3" xfId="148"/>
    <cellStyle name="Normal 4 4" xfId="645"/>
    <cellStyle name="Normal 5" xfId="149"/>
    <cellStyle name="Normal 5 2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9" xfId="157"/>
    <cellStyle name="Normal 9 2" xfId="223"/>
    <cellStyle name="Note 2" xfId="158"/>
    <cellStyle name="Note 2 2" xfId="159"/>
    <cellStyle name="Note 2 3" xfId="160"/>
    <cellStyle name="Note 2 3 10" xfId="646"/>
    <cellStyle name="Note 2 3 10 2" xfId="647"/>
    <cellStyle name="Note 2 3 11" xfId="648"/>
    <cellStyle name="Note 2 3 11 2" xfId="649"/>
    <cellStyle name="Note 2 3 12" xfId="650"/>
    <cellStyle name="Note 2 3 12 2" xfId="651"/>
    <cellStyle name="Note 2 3 13" xfId="652"/>
    <cellStyle name="Note 2 3 13 2" xfId="653"/>
    <cellStyle name="Note 2 3 14" xfId="654"/>
    <cellStyle name="Note 2 3 14 2" xfId="655"/>
    <cellStyle name="Note 2 3 15" xfId="656"/>
    <cellStyle name="Note 2 3 15 2" xfId="657"/>
    <cellStyle name="Note 2 3 16" xfId="658"/>
    <cellStyle name="Note 2 3 16 2" xfId="659"/>
    <cellStyle name="Note 2 3 17" xfId="660"/>
    <cellStyle name="Note 2 3 17 2" xfId="661"/>
    <cellStyle name="Note 2 3 18" xfId="662"/>
    <cellStyle name="Note 2 3 18 2" xfId="663"/>
    <cellStyle name="Note 2 3 19" xfId="664"/>
    <cellStyle name="Note 2 3 19 2" xfId="665"/>
    <cellStyle name="Note 2 3 2" xfId="174"/>
    <cellStyle name="Note 2 3 2 2" xfId="666"/>
    <cellStyle name="Note 2 3 20" xfId="667"/>
    <cellStyle name="Note 2 3 20 2" xfId="668"/>
    <cellStyle name="Note 2 3 21" xfId="669"/>
    <cellStyle name="Note 2 3 21 2" xfId="670"/>
    <cellStyle name="Note 2 3 22" xfId="671"/>
    <cellStyle name="Note 2 3 22 2" xfId="672"/>
    <cellStyle name="Note 2 3 23" xfId="673"/>
    <cellStyle name="Note 2 3 23 2" xfId="674"/>
    <cellStyle name="Note 2 3 24" xfId="675"/>
    <cellStyle name="Note 2 3 24 2" xfId="676"/>
    <cellStyle name="Note 2 3 25" xfId="677"/>
    <cellStyle name="Note 2 3 25 2" xfId="678"/>
    <cellStyle name="Note 2 3 26" xfId="679"/>
    <cellStyle name="Note 2 3 26 2" xfId="680"/>
    <cellStyle name="Note 2 3 27" xfId="681"/>
    <cellStyle name="Note 2 3 27 2" xfId="682"/>
    <cellStyle name="Note 2 3 28" xfId="683"/>
    <cellStyle name="Note 2 3 28 2" xfId="684"/>
    <cellStyle name="Note 2 3 29" xfId="685"/>
    <cellStyle name="Note 2 3 29 2" xfId="686"/>
    <cellStyle name="Note 2 3 3" xfId="201"/>
    <cellStyle name="Note 2 3 3 2" xfId="687"/>
    <cellStyle name="Note 2 3 30" xfId="688"/>
    <cellStyle name="Note 2 3 30 2" xfId="689"/>
    <cellStyle name="Note 2 3 31" xfId="690"/>
    <cellStyle name="Note 2 3 31 2" xfId="691"/>
    <cellStyle name="Note 2 3 32" xfId="692"/>
    <cellStyle name="Note 2 3 32 2" xfId="693"/>
    <cellStyle name="Note 2 3 33" xfId="694"/>
    <cellStyle name="Note 2 3 33 2" xfId="695"/>
    <cellStyle name="Note 2 3 34" xfId="696"/>
    <cellStyle name="Note 2 3 34 2" xfId="697"/>
    <cellStyle name="Note 2 3 35" xfId="698"/>
    <cellStyle name="Note 2 3 35 2" xfId="699"/>
    <cellStyle name="Note 2 3 36" xfId="700"/>
    <cellStyle name="Note 2 3 36 2" xfId="701"/>
    <cellStyle name="Note 2 3 37" xfId="702"/>
    <cellStyle name="Note 2 3 37 2" xfId="703"/>
    <cellStyle name="Note 2 3 38" xfId="704"/>
    <cellStyle name="Note 2 3 38 2" xfId="705"/>
    <cellStyle name="Note 2 3 39" xfId="706"/>
    <cellStyle name="Note 2 3 39 2" xfId="707"/>
    <cellStyle name="Note 2 3 4" xfId="202"/>
    <cellStyle name="Note 2 3 4 2" xfId="708"/>
    <cellStyle name="Note 2 3 40" xfId="709"/>
    <cellStyle name="Note 2 3 40 2" xfId="710"/>
    <cellStyle name="Note 2 3 41" xfId="711"/>
    <cellStyle name="Note 2 3 41 2" xfId="712"/>
    <cellStyle name="Note 2 3 42" xfId="713"/>
    <cellStyle name="Note 2 3 42 2" xfId="714"/>
    <cellStyle name="Note 2 3 43" xfId="715"/>
    <cellStyle name="Note 2 3 43 2" xfId="716"/>
    <cellStyle name="Note 2 3 44" xfId="717"/>
    <cellStyle name="Note 2 3 44 2" xfId="718"/>
    <cellStyle name="Note 2 3 45" xfId="719"/>
    <cellStyle name="Note 2 3 45 2" xfId="720"/>
    <cellStyle name="Note 2 3 46" xfId="721"/>
    <cellStyle name="Note 2 3 46 2" xfId="722"/>
    <cellStyle name="Note 2 3 47" xfId="723"/>
    <cellStyle name="Note 2 3 47 2" xfId="724"/>
    <cellStyle name="Note 2 3 48" xfId="725"/>
    <cellStyle name="Note 2 3 48 2" xfId="726"/>
    <cellStyle name="Note 2 3 49" xfId="727"/>
    <cellStyle name="Note 2 3 49 2" xfId="728"/>
    <cellStyle name="Note 2 3 5" xfId="203"/>
    <cellStyle name="Note 2 3 5 2" xfId="729"/>
    <cellStyle name="Note 2 3 50" xfId="730"/>
    <cellStyle name="Note 2 3 50 2" xfId="731"/>
    <cellStyle name="Note 2 3 51" xfId="732"/>
    <cellStyle name="Note 2 3 51 2" xfId="733"/>
    <cellStyle name="Note 2 3 52" xfId="734"/>
    <cellStyle name="Note 2 3 52 2" xfId="735"/>
    <cellStyle name="Note 2 3 53" xfId="736"/>
    <cellStyle name="Note 2 3 54" xfId="737"/>
    <cellStyle name="Note 2 3 55" xfId="738"/>
    <cellStyle name="Note 2 3 56" xfId="739"/>
    <cellStyle name="Note 2 3 57" xfId="740"/>
    <cellStyle name="Note 2 3 6" xfId="204"/>
    <cellStyle name="Note 2 3 6 2" xfId="741"/>
    <cellStyle name="Note 2 3 7" xfId="205"/>
    <cellStyle name="Note 2 3 7 2" xfId="742"/>
    <cellStyle name="Note 2 3 8" xfId="206"/>
    <cellStyle name="Note 2 3 8 2" xfId="743"/>
    <cellStyle name="Note 2 3 9" xfId="744"/>
    <cellStyle name="Note 2 3 9 2" xfId="745"/>
    <cellStyle name="Note 2 4" xfId="161"/>
    <cellStyle name="Note 2 4 10" xfId="746"/>
    <cellStyle name="Note 2 4 10 2" xfId="747"/>
    <cellStyle name="Note 2 4 11" xfId="748"/>
    <cellStyle name="Note 2 4 11 2" xfId="749"/>
    <cellStyle name="Note 2 4 12" xfId="750"/>
    <cellStyle name="Note 2 4 12 2" xfId="751"/>
    <cellStyle name="Note 2 4 13" xfId="752"/>
    <cellStyle name="Note 2 4 13 2" xfId="753"/>
    <cellStyle name="Note 2 4 14" xfId="754"/>
    <cellStyle name="Note 2 4 14 2" xfId="755"/>
    <cellStyle name="Note 2 4 15" xfId="756"/>
    <cellStyle name="Note 2 4 15 2" xfId="757"/>
    <cellStyle name="Note 2 4 16" xfId="758"/>
    <cellStyle name="Note 2 4 16 2" xfId="759"/>
    <cellStyle name="Note 2 4 17" xfId="760"/>
    <cellStyle name="Note 2 4 17 2" xfId="761"/>
    <cellStyle name="Note 2 4 18" xfId="762"/>
    <cellStyle name="Note 2 4 18 2" xfId="763"/>
    <cellStyle name="Note 2 4 19" xfId="764"/>
    <cellStyle name="Note 2 4 19 2" xfId="765"/>
    <cellStyle name="Note 2 4 2" xfId="175"/>
    <cellStyle name="Note 2 4 2 2" xfId="766"/>
    <cellStyle name="Note 2 4 20" xfId="767"/>
    <cellStyle name="Note 2 4 20 2" xfId="768"/>
    <cellStyle name="Note 2 4 21" xfId="769"/>
    <cellStyle name="Note 2 4 21 2" xfId="770"/>
    <cellStyle name="Note 2 4 22" xfId="771"/>
    <cellStyle name="Note 2 4 22 2" xfId="772"/>
    <cellStyle name="Note 2 4 23" xfId="773"/>
    <cellStyle name="Note 2 4 23 2" xfId="774"/>
    <cellStyle name="Note 2 4 24" xfId="775"/>
    <cellStyle name="Note 2 4 24 2" xfId="776"/>
    <cellStyle name="Note 2 4 25" xfId="777"/>
    <cellStyle name="Note 2 4 25 2" xfId="778"/>
    <cellStyle name="Note 2 4 26" xfId="779"/>
    <cellStyle name="Note 2 4 26 2" xfId="780"/>
    <cellStyle name="Note 2 4 27" xfId="781"/>
    <cellStyle name="Note 2 4 27 2" xfId="782"/>
    <cellStyle name="Note 2 4 28" xfId="783"/>
    <cellStyle name="Note 2 4 28 2" xfId="784"/>
    <cellStyle name="Note 2 4 29" xfId="785"/>
    <cellStyle name="Note 2 4 29 2" xfId="786"/>
    <cellStyle name="Note 2 4 3" xfId="207"/>
    <cellStyle name="Note 2 4 3 2" xfId="787"/>
    <cellStyle name="Note 2 4 30" xfId="788"/>
    <cellStyle name="Note 2 4 30 2" xfId="789"/>
    <cellStyle name="Note 2 4 31" xfId="790"/>
    <cellStyle name="Note 2 4 31 2" xfId="791"/>
    <cellStyle name="Note 2 4 32" xfId="792"/>
    <cellStyle name="Note 2 4 32 2" xfId="793"/>
    <cellStyle name="Note 2 4 33" xfId="794"/>
    <cellStyle name="Note 2 4 33 2" xfId="795"/>
    <cellStyle name="Note 2 4 34" xfId="796"/>
    <cellStyle name="Note 2 4 34 2" xfId="797"/>
    <cellStyle name="Note 2 4 35" xfId="798"/>
    <cellStyle name="Note 2 4 35 2" xfId="799"/>
    <cellStyle name="Note 2 4 36" xfId="800"/>
    <cellStyle name="Note 2 4 36 2" xfId="801"/>
    <cellStyle name="Note 2 4 37" xfId="802"/>
    <cellStyle name="Note 2 4 37 2" xfId="803"/>
    <cellStyle name="Note 2 4 38" xfId="804"/>
    <cellStyle name="Note 2 4 38 2" xfId="805"/>
    <cellStyle name="Note 2 4 39" xfId="806"/>
    <cellStyle name="Note 2 4 39 2" xfId="807"/>
    <cellStyle name="Note 2 4 4" xfId="208"/>
    <cellStyle name="Note 2 4 4 2" xfId="808"/>
    <cellStyle name="Note 2 4 40" xfId="809"/>
    <cellStyle name="Note 2 4 40 2" xfId="810"/>
    <cellStyle name="Note 2 4 41" xfId="811"/>
    <cellStyle name="Note 2 4 41 2" xfId="812"/>
    <cellStyle name="Note 2 4 42" xfId="813"/>
    <cellStyle name="Note 2 4 42 2" xfId="814"/>
    <cellStyle name="Note 2 4 43" xfId="815"/>
    <cellStyle name="Note 2 4 43 2" xfId="816"/>
    <cellStyle name="Note 2 4 44" xfId="817"/>
    <cellStyle name="Note 2 4 44 2" xfId="818"/>
    <cellStyle name="Note 2 4 45" xfId="819"/>
    <cellStyle name="Note 2 4 45 2" xfId="820"/>
    <cellStyle name="Note 2 4 46" xfId="821"/>
    <cellStyle name="Note 2 4 46 2" xfId="822"/>
    <cellStyle name="Note 2 4 47" xfId="823"/>
    <cellStyle name="Note 2 4 47 2" xfId="824"/>
    <cellStyle name="Note 2 4 48" xfId="825"/>
    <cellStyle name="Note 2 4 48 2" xfId="826"/>
    <cellStyle name="Note 2 4 49" xfId="827"/>
    <cellStyle name="Note 2 4 49 2" xfId="828"/>
    <cellStyle name="Note 2 4 5" xfId="209"/>
    <cellStyle name="Note 2 4 5 2" xfId="829"/>
    <cellStyle name="Note 2 4 50" xfId="830"/>
    <cellStyle name="Note 2 4 50 2" xfId="831"/>
    <cellStyle name="Note 2 4 51" xfId="832"/>
    <cellStyle name="Note 2 4 51 2" xfId="833"/>
    <cellStyle name="Note 2 4 52" xfId="834"/>
    <cellStyle name="Note 2 4 52 2" xfId="835"/>
    <cellStyle name="Note 2 4 53" xfId="836"/>
    <cellStyle name="Note 2 4 54" xfId="837"/>
    <cellStyle name="Note 2 4 55" xfId="838"/>
    <cellStyle name="Note 2 4 56" xfId="839"/>
    <cellStyle name="Note 2 4 57" xfId="840"/>
    <cellStyle name="Note 2 4 6" xfId="210"/>
    <cellStyle name="Note 2 4 6 2" xfId="841"/>
    <cellStyle name="Note 2 4 7" xfId="211"/>
    <cellStyle name="Note 2 4 7 2" xfId="842"/>
    <cellStyle name="Note 2 4 8" xfId="843"/>
    <cellStyle name="Note 2 4 8 2" xfId="844"/>
    <cellStyle name="Note 2 4 9" xfId="845"/>
    <cellStyle name="Note 2 4 9 2" xfId="846"/>
    <cellStyle name="Note 2 5" xfId="176"/>
    <cellStyle name="Note 2 5 2" xfId="847"/>
    <cellStyle name="Note 2 6" xfId="185"/>
    <cellStyle name="Note 2 6 2" xfId="848"/>
    <cellStyle name="Note 2 7" xfId="186"/>
    <cellStyle name="Note 2 7 2" xfId="849"/>
    <cellStyle name="Note 2 8" xfId="850"/>
    <cellStyle name="Note 3" xfId="162"/>
    <cellStyle name="Output 2" xfId="163"/>
    <cellStyle name="Output 2 10" xfId="851"/>
    <cellStyle name="Output 2 10 2" xfId="852"/>
    <cellStyle name="Output 2 11" xfId="853"/>
    <cellStyle name="Output 2 11 2" xfId="854"/>
    <cellStyle name="Output 2 12" xfId="855"/>
    <cellStyle name="Output 2 12 2" xfId="856"/>
    <cellStyle name="Output 2 13" xfId="857"/>
    <cellStyle name="Output 2 13 2" xfId="858"/>
    <cellStyle name="Output 2 14" xfId="859"/>
    <cellStyle name="Output 2 14 2" xfId="860"/>
    <cellStyle name="Output 2 15" xfId="861"/>
    <cellStyle name="Output 2 15 2" xfId="862"/>
    <cellStyle name="Output 2 16" xfId="863"/>
    <cellStyle name="Output 2 16 2" xfId="864"/>
    <cellStyle name="Output 2 17" xfId="865"/>
    <cellStyle name="Output 2 17 2" xfId="866"/>
    <cellStyle name="Output 2 18" xfId="867"/>
    <cellStyle name="Output 2 18 2" xfId="868"/>
    <cellStyle name="Output 2 19" xfId="869"/>
    <cellStyle name="Output 2 19 2" xfId="870"/>
    <cellStyle name="Output 2 2" xfId="164"/>
    <cellStyle name="Output 2 2 10" xfId="871"/>
    <cellStyle name="Output 2 2 10 2" xfId="872"/>
    <cellStyle name="Output 2 2 11" xfId="873"/>
    <cellStyle name="Output 2 2 11 2" xfId="874"/>
    <cellStyle name="Output 2 2 12" xfId="875"/>
    <cellStyle name="Output 2 2 12 2" xfId="876"/>
    <cellStyle name="Output 2 2 13" xfId="877"/>
    <cellStyle name="Output 2 2 13 2" xfId="878"/>
    <cellStyle name="Output 2 2 14" xfId="879"/>
    <cellStyle name="Output 2 2 14 2" xfId="880"/>
    <cellStyle name="Output 2 2 15" xfId="881"/>
    <cellStyle name="Output 2 2 15 2" xfId="882"/>
    <cellStyle name="Output 2 2 16" xfId="883"/>
    <cellStyle name="Output 2 2 16 2" xfId="884"/>
    <cellStyle name="Output 2 2 17" xfId="885"/>
    <cellStyle name="Output 2 2 17 2" xfId="886"/>
    <cellStyle name="Output 2 2 18" xfId="887"/>
    <cellStyle name="Output 2 2 18 2" xfId="888"/>
    <cellStyle name="Output 2 2 19" xfId="889"/>
    <cellStyle name="Output 2 2 19 2" xfId="890"/>
    <cellStyle name="Output 2 2 2" xfId="177"/>
    <cellStyle name="Output 2 2 2 2" xfId="891"/>
    <cellStyle name="Output 2 2 20" xfId="892"/>
    <cellStyle name="Output 2 2 20 2" xfId="893"/>
    <cellStyle name="Output 2 2 21" xfId="894"/>
    <cellStyle name="Output 2 2 21 2" xfId="895"/>
    <cellStyle name="Output 2 2 22" xfId="896"/>
    <cellStyle name="Output 2 2 22 2" xfId="897"/>
    <cellStyle name="Output 2 2 23" xfId="898"/>
    <cellStyle name="Output 2 2 23 2" xfId="899"/>
    <cellStyle name="Output 2 2 24" xfId="900"/>
    <cellStyle name="Output 2 2 24 2" xfId="901"/>
    <cellStyle name="Output 2 2 25" xfId="902"/>
    <cellStyle name="Output 2 2 25 2" xfId="903"/>
    <cellStyle name="Output 2 2 26" xfId="904"/>
    <cellStyle name="Output 2 2 26 2" xfId="905"/>
    <cellStyle name="Output 2 2 27" xfId="906"/>
    <cellStyle name="Output 2 2 27 2" xfId="907"/>
    <cellStyle name="Output 2 2 28" xfId="908"/>
    <cellStyle name="Output 2 2 28 2" xfId="909"/>
    <cellStyle name="Output 2 2 29" xfId="910"/>
    <cellStyle name="Output 2 2 29 2" xfId="911"/>
    <cellStyle name="Output 2 2 3" xfId="212"/>
    <cellStyle name="Output 2 2 3 2" xfId="912"/>
    <cellStyle name="Output 2 2 30" xfId="913"/>
    <cellStyle name="Output 2 2 30 2" xfId="914"/>
    <cellStyle name="Output 2 2 31" xfId="915"/>
    <cellStyle name="Output 2 2 31 2" xfId="916"/>
    <cellStyle name="Output 2 2 32" xfId="917"/>
    <cellStyle name="Output 2 2 32 2" xfId="918"/>
    <cellStyle name="Output 2 2 33" xfId="919"/>
    <cellStyle name="Output 2 2 33 2" xfId="920"/>
    <cellStyle name="Output 2 2 34" xfId="921"/>
    <cellStyle name="Output 2 2 34 2" xfId="922"/>
    <cellStyle name="Output 2 2 35" xfId="923"/>
    <cellStyle name="Output 2 2 35 2" xfId="924"/>
    <cellStyle name="Output 2 2 36" xfId="925"/>
    <cellStyle name="Output 2 2 36 2" xfId="926"/>
    <cellStyle name="Output 2 2 37" xfId="927"/>
    <cellStyle name="Output 2 2 37 2" xfId="928"/>
    <cellStyle name="Output 2 2 38" xfId="929"/>
    <cellStyle name="Output 2 2 38 2" xfId="930"/>
    <cellStyle name="Output 2 2 39" xfId="931"/>
    <cellStyle name="Output 2 2 39 2" xfId="932"/>
    <cellStyle name="Output 2 2 4" xfId="213"/>
    <cellStyle name="Output 2 2 4 2" xfId="933"/>
    <cellStyle name="Output 2 2 40" xfId="934"/>
    <cellStyle name="Output 2 2 40 2" xfId="935"/>
    <cellStyle name="Output 2 2 41" xfId="936"/>
    <cellStyle name="Output 2 2 41 2" xfId="937"/>
    <cellStyle name="Output 2 2 42" xfId="938"/>
    <cellStyle name="Output 2 2 42 2" xfId="939"/>
    <cellStyle name="Output 2 2 43" xfId="940"/>
    <cellStyle name="Output 2 2 43 2" xfId="941"/>
    <cellStyle name="Output 2 2 44" xfId="942"/>
    <cellStyle name="Output 2 2 44 2" xfId="943"/>
    <cellStyle name="Output 2 2 45" xfId="944"/>
    <cellStyle name="Output 2 2 45 2" xfId="945"/>
    <cellStyle name="Output 2 2 46" xfId="946"/>
    <cellStyle name="Output 2 2 46 2" xfId="947"/>
    <cellStyle name="Output 2 2 47" xfId="948"/>
    <cellStyle name="Output 2 2 47 2" xfId="949"/>
    <cellStyle name="Output 2 2 48" xfId="950"/>
    <cellStyle name="Output 2 2 48 2" xfId="951"/>
    <cellStyle name="Output 2 2 49" xfId="952"/>
    <cellStyle name="Output 2 2 49 2" xfId="953"/>
    <cellStyle name="Output 2 2 5" xfId="214"/>
    <cellStyle name="Output 2 2 5 2" xfId="954"/>
    <cellStyle name="Output 2 2 50" xfId="955"/>
    <cellStyle name="Output 2 2 50 2" xfId="956"/>
    <cellStyle name="Output 2 2 51" xfId="957"/>
    <cellStyle name="Output 2 2 51 2" xfId="958"/>
    <cellStyle name="Output 2 2 52" xfId="959"/>
    <cellStyle name="Output 2 2 52 2" xfId="960"/>
    <cellStyle name="Output 2 2 53" xfId="961"/>
    <cellStyle name="Output 2 2 54" xfId="962"/>
    <cellStyle name="Output 2 2 55" xfId="963"/>
    <cellStyle name="Output 2 2 56" xfId="964"/>
    <cellStyle name="Output 2 2 57" xfId="965"/>
    <cellStyle name="Output 2 2 6" xfId="215"/>
    <cellStyle name="Output 2 2 6 2" xfId="966"/>
    <cellStyle name="Output 2 2 7" xfId="216"/>
    <cellStyle name="Output 2 2 7 2" xfId="967"/>
    <cellStyle name="Output 2 2 8" xfId="968"/>
    <cellStyle name="Output 2 2 8 2" xfId="969"/>
    <cellStyle name="Output 2 2 9" xfId="970"/>
    <cellStyle name="Output 2 2 9 2" xfId="971"/>
    <cellStyle name="Output 2 20" xfId="972"/>
    <cellStyle name="Output 2 20 2" xfId="973"/>
    <cellStyle name="Output 2 21" xfId="974"/>
    <cellStyle name="Output 2 21 2" xfId="975"/>
    <cellStyle name="Output 2 22" xfId="976"/>
    <cellStyle name="Output 2 22 2" xfId="977"/>
    <cellStyle name="Output 2 23" xfId="978"/>
    <cellStyle name="Output 2 23 2" xfId="979"/>
    <cellStyle name="Output 2 24" xfId="980"/>
    <cellStyle name="Output 2 24 2" xfId="981"/>
    <cellStyle name="Output 2 25" xfId="982"/>
    <cellStyle name="Output 2 25 2" xfId="983"/>
    <cellStyle name="Output 2 26" xfId="984"/>
    <cellStyle name="Output 2 26 2" xfId="985"/>
    <cellStyle name="Output 2 27" xfId="986"/>
    <cellStyle name="Output 2 27 2" xfId="987"/>
    <cellStyle name="Output 2 28" xfId="988"/>
    <cellStyle name="Output 2 28 2" xfId="989"/>
    <cellStyle name="Output 2 29" xfId="990"/>
    <cellStyle name="Output 2 29 2" xfId="991"/>
    <cellStyle name="Output 2 3" xfId="178"/>
    <cellStyle name="Output 2 3 2" xfId="992"/>
    <cellStyle name="Output 2 30" xfId="993"/>
    <cellStyle name="Output 2 30 2" xfId="994"/>
    <cellStyle name="Output 2 31" xfId="995"/>
    <cellStyle name="Output 2 31 2" xfId="996"/>
    <cellStyle name="Output 2 32" xfId="997"/>
    <cellStyle name="Output 2 32 2" xfId="998"/>
    <cellStyle name="Output 2 33" xfId="999"/>
    <cellStyle name="Output 2 33 2" xfId="1000"/>
    <cellStyle name="Output 2 34" xfId="1001"/>
    <cellStyle name="Output 2 34 2" xfId="1002"/>
    <cellStyle name="Output 2 35" xfId="1003"/>
    <cellStyle name="Output 2 35 2" xfId="1004"/>
    <cellStyle name="Output 2 36" xfId="1005"/>
    <cellStyle name="Output 2 36 2" xfId="1006"/>
    <cellStyle name="Output 2 37" xfId="1007"/>
    <cellStyle name="Output 2 37 2" xfId="1008"/>
    <cellStyle name="Output 2 38" xfId="1009"/>
    <cellStyle name="Output 2 38 2" xfId="1010"/>
    <cellStyle name="Output 2 39" xfId="1011"/>
    <cellStyle name="Output 2 39 2" xfId="1012"/>
    <cellStyle name="Output 2 4" xfId="187"/>
    <cellStyle name="Output 2 4 2" xfId="1013"/>
    <cellStyle name="Output 2 40" xfId="1014"/>
    <cellStyle name="Output 2 40 2" xfId="1015"/>
    <cellStyle name="Output 2 41" xfId="1016"/>
    <cellStyle name="Output 2 41 2" xfId="1017"/>
    <cellStyle name="Output 2 42" xfId="1018"/>
    <cellStyle name="Output 2 42 2" xfId="1019"/>
    <cellStyle name="Output 2 43" xfId="1020"/>
    <cellStyle name="Output 2 43 2" xfId="1021"/>
    <cellStyle name="Output 2 44" xfId="1022"/>
    <cellStyle name="Output 2 44 2" xfId="1023"/>
    <cellStyle name="Output 2 45" xfId="1024"/>
    <cellStyle name="Output 2 45 2" xfId="1025"/>
    <cellStyle name="Output 2 46" xfId="1026"/>
    <cellStyle name="Output 2 46 2" xfId="1027"/>
    <cellStyle name="Output 2 47" xfId="1028"/>
    <cellStyle name="Output 2 47 2" xfId="1029"/>
    <cellStyle name="Output 2 48" xfId="1030"/>
    <cellStyle name="Output 2 48 2" xfId="1031"/>
    <cellStyle name="Output 2 49" xfId="1032"/>
    <cellStyle name="Output 2 49 2" xfId="1033"/>
    <cellStyle name="Output 2 5" xfId="188"/>
    <cellStyle name="Output 2 5 2" xfId="1034"/>
    <cellStyle name="Output 2 50" xfId="1035"/>
    <cellStyle name="Output 2 50 2" xfId="1036"/>
    <cellStyle name="Output 2 51" xfId="1037"/>
    <cellStyle name="Output 2 51 2" xfId="1038"/>
    <cellStyle name="Output 2 52" xfId="1039"/>
    <cellStyle name="Output 2 52 2" xfId="1040"/>
    <cellStyle name="Output 2 53" xfId="1041"/>
    <cellStyle name="Output 2 53 2" xfId="1042"/>
    <cellStyle name="Output 2 54" xfId="1043"/>
    <cellStyle name="Output 2 55" xfId="1044"/>
    <cellStyle name="Output 2 56" xfId="1045"/>
    <cellStyle name="Output 2 57" xfId="1046"/>
    <cellStyle name="Output 2 58" xfId="1047"/>
    <cellStyle name="Output 2 6" xfId="1048"/>
    <cellStyle name="Output 2 6 2" xfId="1049"/>
    <cellStyle name="Output 2 7" xfId="1050"/>
    <cellStyle name="Output 2 7 2" xfId="1051"/>
    <cellStyle name="Output 2 8" xfId="1052"/>
    <cellStyle name="Output 2 8 2" xfId="1053"/>
    <cellStyle name="Output 2 9" xfId="1054"/>
    <cellStyle name="Output 2 9 2" xfId="1055"/>
    <cellStyle name="Percent 2" xfId="165"/>
    <cellStyle name="Percent 2 2" xfId="1056"/>
    <cellStyle name="Percent 2 3" xfId="1057"/>
    <cellStyle name="Title 2" xfId="166"/>
    <cellStyle name="Total 2" xfId="167"/>
    <cellStyle name="Total 2 10" xfId="1058"/>
    <cellStyle name="Total 2 10 2" xfId="1059"/>
    <cellStyle name="Total 2 11" xfId="1060"/>
    <cellStyle name="Total 2 11 2" xfId="1061"/>
    <cellStyle name="Total 2 12" xfId="1062"/>
    <cellStyle name="Total 2 12 2" xfId="1063"/>
    <cellStyle name="Total 2 13" xfId="1064"/>
    <cellStyle name="Total 2 13 2" xfId="1065"/>
    <cellStyle name="Total 2 14" xfId="1066"/>
    <cellStyle name="Total 2 14 2" xfId="1067"/>
    <cellStyle name="Total 2 15" xfId="1068"/>
    <cellStyle name="Total 2 15 2" xfId="1069"/>
    <cellStyle name="Total 2 16" xfId="1070"/>
    <cellStyle name="Total 2 16 2" xfId="1071"/>
    <cellStyle name="Total 2 17" xfId="1072"/>
    <cellStyle name="Total 2 17 2" xfId="1073"/>
    <cellStyle name="Total 2 18" xfId="1074"/>
    <cellStyle name="Total 2 18 2" xfId="1075"/>
    <cellStyle name="Total 2 19" xfId="1076"/>
    <cellStyle name="Total 2 19 2" xfId="1077"/>
    <cellStyle name="Total 2 2" xfId="168"/>
    <cellStyle name="Total 2 2 10" xfId="1078"/>
    <cellStyle name="Total 2 2 10 2" xfId="1079"/>
    <cellStyle name="Total 2 2 11" xfId="1080"/>
    <cellStyle name="Total 2 2 11 2" xfId="1081"/>
    <cellStyle name="Total 2 2 12" xfId="1082"/>
    <cellStyle name="Total 2 2 12 2" xfId="1083"/>
    <cellStyle name="Total 2 2 13" xfId="1084"/>
    <cellStyle name="Total 2 2 13 2" xfId="1085"/>
    <cellStyle name="Total 2 2 14" xfId="1086"/>
    <cellStyle name="Total 2 2 14 2" xfId="1087"/>
    <cellStyle name="Total 2 2 15" xfId="1088"/>
    <cellStyle name="Total 2 2 15 2" xfId="1089"/>
    <cellStyle name="Total 2 2 16" xfId="1090"/>
    <cellStyle name="Total 2 2 16 2" xfId="1091"/>
    <cellStyle name="Total 2 2 17" xfId="1092"/>
    <cellStyle name="Total 2 2 17 2" xfId="1093"/>
    <cellStyle name="Total 2 2 18" xfId="1094"/>
    <cellStyle name="Total 2 2 18 2" xfId="1095"/>
    <cellStyle name="Total 2 2 19" xfId="1096"/>
    <cellStyle name="Total 2 2 19 2" xfId="1097"/>
    <cellStyle name="Total 2 2 2" xfId="179"/>
    <cellStyle name="Total 2 2 2 2" xfId="1098"/>
    <cellStyle name="Total 2 2 20" xfId="1099"/>
    <cellStyle name="Total 2 2 20 2" xfId="1100"/>
    <cellStyle name="Total 2 2 21" xfId="1101"/>
    <cellStyle name="Total 2 2 21 2" xfId="1102"/>
    <cellStyle name="Total 2 2 22" xfId="1103"/>
    <cellStyle name="Total 2 2 22 2" xfId="1104"/>
    <cellStyle name="Total 2 2 23" xfId="1105"/>
    <cellStyle name="Total 2 2 23 2" xfId="1106"/>
    <cellStyle name="Total 2 2 24" xfId="1107"/>
    <cellStyle name="Total 2 2 24 2" xfId="1108"/>
    <cellStyle name="Total 2 2 25" xfId="1109"/>
    <cellStyle name="Total 2 2 25 2" xfId="1110"/>
    <cellStyle name="Total 2 2 26" xfId="1111"/>
    <cellStyle name="Total 2 2 26 2" xfId="1112"/>
    <cellStyle name="Total 2 2 27" xfId="1113"/>
    <cellStyle name="Total 2 2 27 2" xfId="1114"/>
    <cellStyle name="Total 2 2 28" xfId="1115"/>
    <cellStyle name="Total 2 2 28 2" xfId="1116"/>
    <cellStyle name="Total 2 2 29" xfId="1117"/>
    <cellStyle name="Total 2 2 29 2" xfId="1118"/>
    <cellStyle name="Total 2 2 3" xfId="217"/>
    <cellStyle name="Total 2 2 3 2" xfId="1119"/>
    <cellStyle name="Total 2 2 30" xfId="1120"/>
    <cellStyle name="Total 2 2 30 2" xfId="1121"/>
    <cellStyle name="Total 2 2 31" xfId="1122"/>
    <cellStyle name="Total 2 2 31 2" xfId="1123"/>
    <cellStyle name="Total 2 2 32" xfId="1124"/>
    <cellStyle name="Total 2 2 32 2" xfId="1125"/>
    <cellStyle name="Total 2 2 33" xfId="1126"/>
    <cellStyle name="Total 2 2 33 2" xfId="1127"/>
    <cellStyle name="Total 2 2 34" xfId="1128"/>
    <cellStyle name="Total 2 2 34 2" xfId="1129"/>
    <cellStyle name="Total 2 2 35" xfId="1130"/>
    <cellStyle name="Total 2 2 35 2" xfId="1131"/>
    <cellStyle name="Total 2 2 36" xfId="1132"/>
    <cellStyle name="Total 2 2 36 2" xfId="1133"/>
    <cellStyle name="Total 2 2 37" xfId="1134"/>
    <cellStyle name="Total 2 2 37 2" xfId="1135"/>
    <cellStyle name="Total 2 2 38" xfId="1136"/>
    <cellStyle name="Total 2 2 38 2" xfId="1137"/>
    <cellStyle name="Total 2 2 39" xfId="1138"/>
    <cellStyle name="Total 2 2 39 2" xfId="1139"/>
    <cellStyle name="Total 2 2 4" xfId="218"/>
    <cellStyle name="Total 2 2 4 2" xfId="1140"/>
    <cellStyle name="Total 2 2 40" xfId="1141"/>
    <cellStyle name="Total 2 2 40 2" xfId="1142"/>
    <cellStyle name="Total 2 2 41" xfId="1143"/>
    <cellStyle name="Total 2 2 41 2" xfId="1144"/>
    <cellStyle name="Total 2 2 42" xfId="1145"/>
    <cellStyle name="Total 2 2 42 2" xfId="1146"/>
    <cellStyle name="Total 2 2 43" xfId="1147"/>
    <cellStyle name="Total 2 2 43 2" xfId="1148"/>
    <cellStyle name="Total 2 2 44" xfId="1149"/>
    <cellStyle name="Total 2 2 44 2" xfId="1150"/>
    <cellStyle name="Total 2 2 45" xfId="1151"/>
    <cellStyle name="Total 2 2 45 2" xfId="1152"/>
    <cellStyle name="Total 2 2 46" xfId="1153"/>
    <cellStyle name="Total 2 2 46 2" xfId="1154"/>
    <cellStyle name="Total 2 2 47" xfId="1155"/>
    <cellStyle name="Total 2 2 47 2" xfId="1156"/>
    <cellStyle name="Total 2 2 48" xfId="1157"/>
    <cellStyle name="Total 2 2 48 2" xfId="1158"/>
    <cellStyle name="Total 2 2 49" xfId="1159"/>
    <cellStyle name="Total 2 2 49 2" xfId="1160"/>
    <cellStyle name="Total 2 2 5" xfId="219"/>
    <cellStyle name="Total 2 2 5 2" xfId="1161"/>
    <cellStyle name="Total 2 2 50" xfId="1162"/>
    <cellStyle name="Total 2 2 50 2" xfId="1163"/>
    <cellStyle name="Total 2 2 51" xfId="1164"/>
    <cellStyle name="Total 2 2 51 2" xfId="1165"/>
    <cellStyle name="Total 2 2 52" xfId="1166"/>
    <cellStyle name="Total 2 2 52 2" xfId="1167"/>
    <cellStyle name="Total 2 2 53" xfId="1168"/>
    <cellStyle name="Total 2 2 54" xfId="1169"/>
    <cellStyle name="Total 2 2 55" xfId="1170"/>
    <cellStyle name="Total 2 2 56" xfId="1171"/>
    <cellStyle name="Total 2 2 57" xfId="1172"/>
    <cellStyle name="Total 2 2 6" xfId="220"/>
    <cellStyle name="Total 2 2 6 2" xfId="1173"/>
    <cellStyle name="Total 2 2 7" xfId="221"/>
    <cellStyle name="Total 2 2 7 2" xfId="1174"/>
    <cellStyle name="Total 2 2 8" xfId="1175"/>
    <cellStyle name="Total 2 2 8 2" xfId="1176"/>
    <cellStyle name="Total 2 2 9" xfId="1177"/>
    <cellStyle name="Total 2 2 9 2" xfId="1178"/>
    <cellStyle name="Total 2 20" xfId="1179"/>
    <cellStyle name="Total 2 20 2" xfId="1180"/>
    <cellStyle name="Total 2 21" xfId="1181"/>
    <cellStyle name="Total 2 21 2" xfId="1182"/>
    <cellStyle name="Total 2 22" xfId="1183"/>
    <cellStyle name="Total 2 22 2" xfId="1184"/>
    <cellStyle name="Total 2 23" xfId="1185"/>
    <cellStyle name="Total 2 23 2" xfId="1186"/>
    <cellStyle name="Total 2 24" xfId="1187"/>
    <cellStyle name="Total 2 24 2" xfId="1188"/>
    <cellStyle name="Total 2 25" xfId="1189"/>
    <cellStyle name="Total 2 25 2" xfId="1190"/>
    <cellStyle name="Total 2 26" xfId="1191"/>
    <cellStyle name="Total 2 26 2" xfId="1192"/>
    <cellStyle name="Total 2 27" xfId="1193"/>
    <cellStyle name="Total 2 27 2" xfId="1194"/>
    <cellStyle name="Total 2 28" xfId="1195"/>
    <cellStyle name="Total 2 28 2" xfId="1196"/>
    <cellStyle name="Total 2 29" xfId="1197"/>
    <cellStyle name="Total 2 29 2" xfId="1198"/>
    <cellStyle name="Total 2 3" xfId="180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89"/>
    <cellStyle name="Total 2 4 2" xfId="1220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90"/>
    <cellStyle name="Total 2 5 2" xfId="1241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7" xfId="1257"/>
    <cellStyle name="Total 2 7 2" xfId="1258"/>
    <cellStyle name="Total 2 8" xfId="1259"/>
    <cellStyle name="Total 2 8 2" xfId="1260"/>
    <cellStyle name="Total 2 9" xfId="1261"/>
    <cellStyle name="Total 2 9 2" xfId="1262"/>
    <cellStyle name="Warning Text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tabSelected="1"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6" width="10" style="1" bestFit="1" customWidth="1"/>
    <col min="7" max="8" width="16" style="1" bestFit="1" customWidth="1"/>
    <col min="9" max="16384" width="9.140625" style="1"/>
  </cols>
  <sheetData>
    <row r="1" spans="1:16" ht="15.75">
      <c r="A1" s="170" t="s">
        <v>135</v>
      </c>
      <c r="B1" s="162"/>
      <c r="C1" s="162"/>
      <c r="D1" s="162"/>
      <c r="E1" s="162"/>
    </row>
    <row r="2" spans="1:16" ht="13.5" thickBot="1">
      <c r="A2" s="167"/>
      <c r="B2" s="167"/>
      <c r="C2" s="167"/>
      <c r="D2" s="2" t="s">
        <v>0</v>
      </c>
      <c r="E2" s="3" t="s">
        <v>140</v>
      </c>
    </row>
    <row r="3" spans="1:16" ht="13.5" thickBot="1">
      <c r="A3" s="158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2" t="s">
        <v>41</v>
      </c>
      <c r="B6" s="13"/>
      <c r="C6" s="14" t="s">
        <v>42</v>
      </c>
      <c r="D6" s="15">
        <f>SUM(EASTERNFL:VALENCIA!D6)</f>
        <v>50244309.490000002</v>
      </c>
      <c r="E6" s="16">
        <f t="shared" ref="E6:E13" si="0">D6+D15</f>
        <v>53571470.620000005</v>
      </c>
      <c r="F6" s="5"/>
    </row>
    <row r="7" spans="1:16">
      <c r="A7" s="12" t="s">
        <v>43</v>
      </c>
      <c r="B7" s="13"/>
      <c r="C7" s="14" t="s">
        <v>20</v>
      </c>
      <c r="D7" s="15">
        <f>SUM(EASTERNFL:VALENCIA!D7)</f>
        <v>445200496.01000005</v>
      </c>
      <c r="E7" s="16">
        <f t="shared" si="0"/>
        <v>507734527.20000005</v>
      </c>
      <c r="F7" s="5"/>
    </row>
    <row r="8" spans="1:16">
      <c r="A8" s="12" t="s">
        <v>44</v>
      </c>
      <c r="B8" s="13"/>
      <c r="C8" s="14" t="s">
        <v>22</v>
      </c>
      <c r="D8" s="15">
        <f>SUM(EASTERNFL:VALENCIA!D8)</f>
        <v>130740588.61</v>
      </c>
      <c r="E8" s="16">
        <f t="shared" si="0"/>
        <v>145791281.56</v>
      </c>
      <c r="F8" s="5"/>
    </row>
    <row r="9" spans="1:16">
      <c r="A9" s="12" t="s">
        <v>45</v>
      </c>
      <c r="B9" s="13"/>
      <c r="C9" s="14" t="s">
        <v>46</v>
      </c>
      <c r="D9" s="15">
        <f>SUM(EASTERNFL:VALENCIA!D9)</f>
        <v>17756183.129999999</v>
      </c>
      <c r="E9" s="16">
        <f t="shared" si="0"/>
        <v>18452759.289999999</v>
      </c>
      <c r="F9" s="5"/>
    </row>
    <row r="10" spans="1:16">
      <c r="A10" s="12" t="s">
        <v>47</v>
      </c>
      <c r="B10" s="13"/>
      <c r="C10" s="14" t="s">
        <v>25</v>
      </c>
      <c r="D10" s="15">
        <f>SUM(EASTERNFL:VALENCIA!D10)</f>
        <v>27581339.000000004</v>
      </c>
      <c r="E10" s="16">
        <f t="shared" si="0"/>
        <v>34214597.75</v>
      </c>
      <c r="F10" s="5"/>
    </row>
    <row r="11" spans="1:16">
      <c r="A11" s="12" t="s">
        <v>48</v>
      </c>
      <c r="B11" s="13"/>
      <c r="C11" s="14" t="s">
        <v>49</v>
      </c>
      <c r="D11" s="15">
        <f>SUM(EASTERNFL:VALENCIA!D11)</f>
        <v>1083261.23</v>
      </c>
      <c r="E11" s="16">
        <f t="shared" si="0"/>
        <v>1125597.46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5">
        <f>SUM(EASTERNFL:VALENCIA!D12)</f>
        <v>0</v>
      </c>
      <c r="E12" s="16">
        <f t="shared" si="0"/>
        <v>0</v>
      </c>
      <c r="F12" s="5"/>
    </row>
    <row r="13" spans="1:16" ht="13.5" thickBot="1">
      <c r="A13" s="12" t="s">
        <v>52</v>
      </c>
      <c r="B13" s="18"/>
      <c r="C13" s="14" t="s">
        <v>53</v>
      </c>
      <c r="D13" s="15">
        <f>SUM(EASTERNFL:VALENCIA!D13)</f>
        <v>1066694.04</v>
      </c>
      <c r="E13" s="16">
        <f t="shared" si="0"/>
        <v>1107884.04</v>
      </c>
      <c r="F13" s="5"/>
    </row>
    <row r="14" spans="1:16" ht="13.5" thickBot="1">
      <c r="A14" s="19" t="s">
        <v>6</v>
      </c>
      <c r="B14" s="20"/>
      <c r="C14" s="21"/>
      <c r="D14" s="22">
        <f>SUM(D6:D13)</f>
        <v>673672871.50999999</v>
      </c>
      <c r="E14" s="22">
        <f>SUM(E6:E13)</f>
        <v>761998117.92000008</v>
      </c>
      <c r="F14" s="5"/>
      <c r="G14" s="114"/>
      <c r="H14" s="114"/>
    </row>
    <row r="15" spans="1:16">
      <c r="A15" s="23" t="s">
        <v>54</v>
      </c>
      <c r="B15" s="24"/>
      <c r="C15" s="25" t="s">
        <v>55</v>
      </c>
      <c r="D15" s="26">
        <f>SUM(EASTERNFL:VALENCIA!D15)</f>
        <v>3327161.1300000004</v>
      </c>
      <c r="E15" s="27"/>
      <c r="F15" s="5"/>
    </row>
    <row r="16" spans="1:16">
      <c r="A16" s="23" t="s">
        <v>56</v>
      </c>
      <c r="B16" s="13"/>
      <c r="C16" s="25" t="s">
        <v>30</v>
      </c>
      <c r="D16" s="26">
        <f>SUM(EASTERNFL:VALENCIA!D16)</f>
        <v>62534031.190000005</v>
      </c>
      <c r="E16" s="27"/>
      <c r="F16" s="5"/>
    </row>
    <row r="17" spans="1:8">
      <c r="A17" s="23" t="s">
        <v>57</v>
      </c>
      <c r="B17" s="13"/>
      <c r="C17" s="25" t="s">
        <v>31</v>
      </c>
      <c r="D17" s="26">
        <f>SUM(EASTERNFL:VALENCIA!D17)</f>
        <v>15050692.949999999</v>
      </c>
      <c r="E17" s="27"/>
      <c r="F17" s="5"/>
    </row>
    <row r="18" spans="1:8">
      <c r="A18" s="23" t="s">
        <v>58</v>
      </c>
      <c r="B18" s="13"/>
      <c r="C18" s="25" t="s">
        <v>59</v>
      </c>
      <c r="D18" s="26">
        <f>SUM(EASTERNFL:VALENCIA!D18)</f>
        <v>696576.15999999992</v>
      </c>
      <c r="E18" s="27"/>
      <c r="F18" s="5"/>
    </row>
    <row r="19" spans="1:8">
      <c r="A19" s="23" t="s">
        <v>60</v>
      </c>
      <c r="B19" s="13"/>
      <c r="C19" s="25" t="s">
        <v>32</v>
      </c>
      <c r="D19" s="26">
        <f>SUM(EASTERNFL:VALENCIA!D19)</f>
        <v>6633258.75</v>
      </c>
      <c r="E19" s="27"/>
      <c r="F19" s="5"/>
    </row>
    <row r="20" spans="1:8">
      <c r="A20" s="23" t="s">
        <v>61</v>
      </c>
      <c r="B20" s="13"/>
      <c r="C20" s="25" t="s">
        <v>62</v>
      </c>
      <c r="D20" s="26">
        <f>SUM(EASTERNFL:VALENCIA!D20)</f>
        <v>42336.23</v>
      </c>
      <c r="E20" s="27"/>
      <c r="F20" s="5"/>
    </row>
    <row r="21" spans="1:8">
      <c r="A21" s="23" t="s">
        <v>63</v>
      </c>
      <c r="B21" s="13"/>
      <c r="C21" s="25" t="s">
        <v>64</v>
      </c>
      <c r="D21" s="26">
        <f>SUM(EASTERNFL:VALENCIA!D21)</f>
        <v>0</v>
      </c>
      <c r="E21" s="27"/>
      <c r="F21" s="5"/>
    </row>
    <row r="22" spans="1:8" ht="13.5" thickBot="1">
      <c r="A22" s="23" t="s">
        <v>65</v>
      </c>
      <c r="B22" s="18"/>
      <c r="C22" s="25" t="s">
        <v>66</v>
      </c>
      <c r="D22" s="26">
        <f>SUM(EASTERNFL:VALENCIA!D22)</f>
        <v>41190</v>
      </c>
      <c r="E22" s="28"/>
      <c r="F22" s="5"/>
    </row>
    <row r="23" spans="1:8" ht="13.5" thickBot="1">
      <c r="A23" s="19" t="s">
        <v>7</v>
      </c>
      <c r="B23" s="20"/>
      <c r="C23" s="21"/>
      <c r="D23" s="22">
        <f>SUM(D15:D22)</f>
        <v>88325246.410000011</v>
      </c>
      <c r="E23" s="29" t="s">
        <v>8</v>
      </c>
      <c r="F23" s="5"/>
    </row>
    <row r="24" spans="1:8" ht="13.5" thickBot="1">
      <c r="A24" s="19" t="s">
        <v>9</v>
      </c>
      <c r="B24" s="20"/>
      <c r="C24" s="21"/>
      <c r="D24" s="22">
        <f>D23+D14</f>
        <v>761998117.91999996</v>
      </c>
      <c r="E24" s="22">
        <v>776084355.45000005</v>
      </c>
      <c r="F24" s="5"/>
      <c r="G24" s="114"/>
      <c r="H24" s="114"/>
    </row>
    <row r="25" spans="1:8">
      <c r="A25" s="30"/>
      <c r="B25" s="31"/>
      <c r="C25" s="32"/>
      <c r="D25" s="33"/>
      <c r="E25" s="28"/>
      <c r="F25" s="5"/>
    </row>
    <row r="26" spans="1:8">
      <c r="A26" s="9" t="s">
        <v>10</v>
      </c>
      <c r="B26" s="31"/>
      <c r="C26" s="32"/>
      <c r="D26" s="33"/>
      <c r="E26" s="27"/>
      <c r="F26" s="5"/>
    </row>
    <row r="27" spans="1:8">
      <c r="A27" s="12" t="s">
        <v>67</v>
      </c>
      <c r="B27" s="13"/>
      <c r="C27" s="14" t="s">
        <v>68</v>
      </c>
      <c r="D27" s="34">
        <f>SUM(EASTERNFL:VALENCIA!D27)</f>
        <v>148178.16999999998</v>
      </c>
      <c r="E27" s="27"/>
      <c r="F27" s="35"/>
    </row>
    <row r="28" spans="1:8">
      <c r="A28" s="12" t="s">
        <v>69</v>
      </c>
      <c r="B28" s="13"/>
      <c r="C28" s="14" t="s">
        <v>70</v>
      </c>
      <c r="D28" s="34">
        <f>SUM(EASTERNFL:VALENCIA!D28)</f>
        <v>27591873.039999999</v>
      </c>
      <c r="E28" s="27"/>
      <c r="F28" s="35"/>
    </row>
    <row r="29" spans="1:8">
      <c r="A29" s="12" t="s">
        <v>71</v>
      </c>
      <c r="B29" s="13"/>
      <c r="C29" s="14" t="s">
        <v>72</v>
      </c>
      <c r="D29" s="34">
        <f>SUM(EASTERNFL:VALENCIA!D29)</f>
        <v>-6134</v>
      </c>
      <c r="E29" s="27"/>
      <c r="F29" s="35"/>
    </row>
    <row r="30" spans="1:8">
      <c r="A30" s="12" t="s">
        <v>73</v>
      </c>
      <c r="B30" s="13"/>
      <c r="C30" s="14" t="s">
        <v>74</v>
      </c>
      <c r="D30" s="34">
        <f>SUM(EASTERNFL:VALENCIA!D30)</f>
        <v>44024.34</v>
      </c>
      <c r="E30" s="28"/>
      <c r="F30" s="35"/>
    </row>
    <row r="31" spans="1:8">
      <c r="A31" s="12" t="s">
        <v>75</v>
      </c>
      <c r="B31" s="13"/>
      <c r="C31" s="14" t="s">
        <v>76</v>
      </c>
      <c r="D31" s="34">
        <f>SUM(EASTERNFL:VALENCIA!D31)</f>
        <v>2985185.1799999997</v>
      </c>
      <c r="E31" s="28"/>
      <c r="F31" s="35"/>
    </row>
    <row r="32" spans="1:8">
      <c r="A32" s="12" t="s">
        <v>77</v>
      </c>
      <c r="B32" s="13"/>
      <c r="C32" s="14" t="s">
        <v>78</v>
      </c>
      <c r="D32" s="34">
        <f>SUM(EASTERNFL:VALENCIA!D32)</f>
        <v>3460639.6399999997</v>
      </c>
      <c r="E32" s="28"/>
      <c r="F32" s="35"/>
    </row>
    <row r="33" spans="1:6">
      <c r="A33" s="12" t="s">
        <v>79</v>
      </c>
      <c r="B33" s="13"/>
      <c r="C33" s="14" t="s">
        <v>80</v>
      </c>
      <c r="D33" s="34">
        <f>SUM(EASTERNFL:VALENCIA!D33)</f>
        <v>96128.78</v>
      </c>
      <c r="E33" s="28"/>
      <c r="F33" s="35"/>
    </row>
    <row r="34" spans="1:6">
      <c r="A34" s="12" t="s">
        <v>81</v>
      </c>
      <c r="B34" s="13"/>
      <c r="C34" s="14" t="s">
        <v>82</v>
      </c>
      <c r="D34" s="34">
        <f>SUM(EASTERNFL:VALENCIA!D34)</f>
        <v>136554.39000000001</v>
      </c>
      <c r="E34" s="28"/>
      <c r="F34" s="35"/>
    </row>
    <row r="35" spans="1:6">
      <c r="A35" s="12" t="s">
        <v>83</v>
      </c>
      <c r="B35" s="13"/>
      <c r="C35" s="14" t="s">
        <v>84</v>
      </c>
      <c r="D35" s="34">
        <f>SUM(EASTERNFL:VALENCIA!D35)</f>
        <v>1618.4</v>
      </c>
      <c r="E35" s="28"/>
      <c r="F35" s="35"/>
    </row>
    <row r="36" spans="1:6">
      <c r="A36" s="12" t="s">
        <v>85</v>
      </c>
      <c r="B36" s="13"/>
      <c r="C36" s="14" t="s">
        <v>86</v>
      </c>
      <c r="D36" s="34">
        <f>SUM(EASTERNFL:VALENCIA!D36)</f>
        <v>53350.11</v>
      </c>
      <c r="E36" s="28"/>
      <c r="F36" s="35"/>
    </row>
    <row r="37" spans="1:6">
      <c r="A37" s="12" t="s">
        <v>11</v>
      </c>
      <c r="B37" s="13"/>
      <c r="C37" s="14">
        <v>40266</v>
      </c>
      <c r="D37" s="34">
        <f>SUM(EASTERNFL:VALENCIA!D37)</f>
        <v>0</v>
      </c>
      <c r="E37" s="28"/>
      <c r="F37" s="35"/>
    </row>
    <row r="38" spans="1:6">
      <c r="A38" s="12" t="s">
        <v>87</v>
      </c>
      <c r="B38" s="13"/>
      <c r="C38" s="14" t="s">
        <v>88</v>
      </c>
      <c r="D38" s="34">
        <f>SUM(EASTERNFL:VALENCIA!D38)</f>
        <v>0</v>
      </c>
      <c r="E38" s="28"/>
      <c r="F38" s="35"/>
    </row>
    <row r="39" spans="1:6">
      <c r="A39" s="12" t="s">
        <v>89</v>
      </c>
      <c r="B39" s="13"/>
      <c r="C39" s="14" t="s">
        <v>90</v>
      </c>
      <c r="D39" s="34">
        <f>SUM(EASTERNFL:VALENCIA!D39)</f>
        <v>5089221.79</v>
      </c>
      <c r="E39" s="28"/>
      <c r="F39" s="35"/>
    </row>
    <row r="40" spans="1:6">
      <c r="A40" s="12" t="s">
        <v>91</v>
      </c>
      <c r="B40" s="13"/>
      <c r="C40" s="14" t="s">
        <v>92</v>
      </c>
      <c r="D40" s="34">
        <f>SUM(EASTERNFL:VALENCIA!D40)</f>
        <v>42626670.199999996</v>
      </c>
      <c r="E40" s="28"/>
      <c r="F40" s="35"/>
    </row>
    <row r="41" spans="1:6">
      <c r="A41" s="12" t="s">
        <v>93</v>
      </c>
      <c r="B41" s="13"/>
      <c r="C41" s="14" t="s">
        <v>94</v>
      </c>
      <c r="D41" s="34">
        <f>SUM(EASTERNFL:VALENCIA!D41)</f>
        <v>24041368.030000001</v>
      </c>
      <c r="E41" s="28"/>
      <c r="F41" s="35"/>
    </row>
    <row r="42" spans="1:6">
      <c r="A42" s="12" t="s">
        <v>95</v>
      </c>
      <c r="B42" s="13"/>
      <c r="C42" s="14" t="s">
        <v>96</v>
      </c>
      <c r="D42" s="34">
        <f>SUM(EASTERNFL:VALENCIA!D42)</f>
        <v>6461895.25</v>
      </c>
      <c r="E42" s="28"/>
      <c r="F42" s="35"/>
    </row>
    <row r="43" spans="1:6">
      <c r="A43" s="12" t="s">
        <v>97</v>
      </c>
      <c r="B43" s="13"/>
      <c r="C43" s="14" t="s">
        <v>98</v>
      </c>
      <c r="D43" s="34">
        <f>SUM(EASTERNFL:VALENCIA!D43)</f>
        <v>425245.75</v>
      </c>
      <c r="E43" s="28"/>
      <c r="F43" s="35"/>
    </row>
    <row r="44" spans="1:6">
      <c r="A44" s="12" t="s">
        <v>99</v>
      </c>
      <c r="B44" s="13"/>
      <c r="C44" s="14" t="s">
        <v>100</v>
      </c>
      <c r="D44" s="34">
        <f>SUM(EASTERNFL:VALENCIA!D44)</f>
        <v>1433630.1500000001</v>
      </c>
      <c r="E44" s="28"/>
      <c r="F44" s="35"/>
    </row>
    <row r="45" spans="1:6">
      <c r="A45" s="12" t="s">
        <v>101</v>
      </c>
      <c r="B45" s="13"/>
      <c r="C45" s="14" t="s">
        <v>102</v>
      </c>
      <c r="D45" s="34">
        <f>SUM(EASTERNFL:VALENCIA!D45)</f>
        <v>37907417.650000006</v>
      </c>
      <c r="E45" s="28"/>
      <c r="F45" s="35"/>
    </row>
    <row r="46" spans="1:6">
      <c r="A46" s="12" t="s">
        <v>103</v>
      </c>
      <c r="B46" s="13"/>
      <c r="C46" s="14" t="s">
        <v>104</v>
      </c>
      <c r="D46" s="34">
        <f>SUM(EASTERNFL:VALENCIA!D46)</f>
        <v>55404269.479999997</v>
      </c>
      <c r="E46" s="28"/>
      <c r="F46" s="35"/>
    </row>
    <row r="47" spans="1:6">
      <c r="A47" s="12" t="s">
        <v>105</v>
      </c>
      <c r="B47" s="13"/>
      <c r="C47" s="14" t="s">
        <v>106</v>
      </c>
      <c r="D47" s="34">
        <f>SUM(EASTERNFL:VALENCIA!D47)</f>
        <v>4056429.2700000005</v>
      </c>
      <c r="E47" s="28"/>
      <c r="F47" s="35"/>
    </row>
    <row r="48" spans="1:6">
      <c r="A48" s="12" t="s">
        <v>107</v>
      </c>
      <c r="B48" s="13"/>
      <c r="C48" s="14" t="s">
        <v>108</v>
      </c>
      <c r="D48" s="34">
        <f>SUM(EASTERNFL:VALENCIA!D48)</f>
        <v>91375130.290000007</v>
      </c>
      <c r="E48" s="28"/>
      <c r="F48" s="35"/>
    </row>
    <row r="49" spans="1:8">
      <c r="A49" s="12" t="s">
        <v>109</v>
      </c>
      <c r="B49" s="13"/>
      <c r="C49" s="14" t="s">
        <v>110</v>
      </c>
      <c r="D49" s="34">
        <f>SUM(EASTERNFL:VALENCIA!D49)</f>
        <v>586758.23</v>
      </c>
      <c r="E49" s="28"/>
      <c r="F49" s="35"/>
    </row>
    <row r="50" spans="1:8">
      <c r="A50" s="12" t="s">
        <v>111</v>
      </c>
      <c r="B50" s="13"/>
      <c r="C50" s="14" t="s">
        <v>112</v>
      </c>
      <c r="D50" s="34">
        <f>SUM(EASTERNFL:VALENCIA!D50)</f>
        <v>6484068.79</v>
      </c>
      <c r="E50" s="28"/>
      <c r="F50" s="35"/>
    </row>
    <row r="51" spans="1:8">
      <c r="A51" s="12" t="s">
        <v>113</v>
      </c>
      <c r="B51" s="13"/>
      <c r="C51" s="14" t="s">
        <v>114</v>
      </c>
      <c r="D51" s="34">
        <f>SUM(EASTERNFL:VALENCIA!D51)</f>
        <v>37618757.390000001</v>
      </c>
      <c r="E51" s="28"/>
      <c r="F51" s="35"/>
    </row>
    <row r="52" spans="1:8">
      <c r="A52" s="12" t="s">
        <v>115</v>
      </c>
      <c r="B52" s="13"/>
      <c r="C52" s="14" t="s">
        <v>116</v>
      </c>
      <c r="D52" s="34">
        <f>SUM(EASTERNFL:VALENCIA!D52)</f>
        <v>9697723.5600000005</v>
      </c>
      <c r="E52" s="28"/>
      <c r="F52" s="35"/>
    </row>
    <row r="53" spans="1:8">
      <c r="A53" s="12" t="s">
        <v>117</v>
      </c>
      <c r="B53" s="13"/>
      <c r="C53" s="14" t="s">
        <v>118</v>
      </c>
      <c r="D53" s="34">
        <f>SUM(EASTERNFL:VALENCIA!D53)</f>
        <v>1542226.68</v>
      </c>
      <c r="E53" s="28"/>
      <c r="F53" s="35"/>
    </row>
    <row r="54" spans="1:8">
      <c r="A54" s="12" t="s">
        <v>119</v>
      </c>
      <c r="B54" s="13"/>
      <c r="C54" s="14" t="s">
        <v>120</v>
      </c>
      <c r="D54" s="34">
        <f>SUM(EASTERNFL:VALENCIA!D54)</f>
        <v>3780574.53</v>
      </c>
      <c r="E54" s="28"/>
      <c r="F54" s="35"/>
    </row>
    <row r="55" spans="1:8">
      <c r="A55" s="12" t="s">
        <v>121</v>
      </c>
      <c r="B55" s="13"/>
      <c r="C55" s="14" t="s">
        <v>122</v>
      </c>
      <c r="D55" s="34">
        <f>SUM(EASTERNFL:VALENCIA!D55)</f>
        <v>232862.34000000003</v>
      </c>
      <c r="E55" s="28"/>
      <c r="F55" s="35"/>
    </row>
    <row r="56" spans="1:8">
      <c r="A56" s="12" t="s">
        <v>123</v>
      </c>
      <c r="B56" s="13"/>
      <c r="C56" s="14" t="s">
        <v>124</v>
      </c>
      <c r="D56" s="34">
        <f>SUM(EASTERNFL:VALENCIA!D56)</f>
        <v>-5.74</v>
      </c>
      <c r="E56" s="28"/>
      <c r="F56" s="35"/>
    </row>
    <row r="57" spans="1:8">
      <c r="A57" s="12" t="s">
        <v>125</v>
      </c>
      <c r="B57" s="13"/>
      <c r="C57" s="14" t="s">
        <v>126</v>
      </c>
      <c r="D57" s="34">
        <f>SUM(EASTERNFL:VALENCIA!D57)</f>
        <v>1599872.15</v>
      </c>
      <c r="E57" s="28"/>
      <c r="F57" s="35"/>
    </row>
    <row r="58" spans="1:8">
      <c r="A58" s="12" t="s">
        <v>127</v>
      </c>
      <c r="B58" s="13"/>
      <c r="C58" s="14" t="s">
        <v>128</v>
      </c>
      <c r="D58" s="34">
        <f>SUM(EASTERNFL:VALENCIA!D58)</f>
        <v>7857860.5999999996</v>
      </c>
      <c r="E58" s="28"/>
      <c r="F58" s="35"/>
    </row>
    <row r="59" spans="1:8">
      <c r="A59" s="12" t="s">
        <v>129</v>
      </c>
      <c r="B59" s="13"/>
      <c r="C59" s="14" t="s">
        <v>130</v>
      </c>
      <c r="D59" s="34">
        <f>SUM(EASTERNFL:VALENCIA!D59)</f>
        <v>1512305</v>
      </c>
      <c r="E59" s="28"/>
      <c r="F59" s="35"/>
    </row>
    <row r="60" spans="1:8">
      <c r="A60" s="12" t="s">
        <v>131</v>
      </c>
      <c r="B60" s="13"/>
      <c r="C60" s="14" t="s">
        <v>132</v>
      </c>
      <c r="D60" s="34">
        <f>SUM(EASTERNFL:VALENCIA!D60)</f>
        <v>2999826.6799999997</v>
      </c>
      <c r="E60" s="28"/>
      <c r="F60" s="35"/>
    </row>
    <row r="61" spans="1:8" ht="13.5" thickBot="1">
      <c r="A61" s="12" t="s">
        <v>133</v>
      </c>
      <c r="B61" s="13"/>
      <c r="C61" s="14" t="s">
        <v>134</v>
      </c>
      <c r="D61" s="34">
        <f>SUM(EASTERNFL:VALENCIA!D61)</f>
        <v>-958344.64</v>
      </c>
      <c r="E61" s="28"/>
      <c r="F61" s="35"/>
    </row>
    <row r="62" spans="1:8" ht="13.5" thickBot="1">
      <c r="A62" s="19" t="s">
        <v>12</v>
      </c>
      <c r="B62" s="20"/>
      <c r="C62" s="21"/>
      <c r="D62" s="22">
        <f>SUM(D27:D61)</f>
        <v>376287181.48000002</v>
      </c>
      <c r="E62" s="28"/>
    </row>
    <row r="63" spans="1:8" ht="13.5" thickBot="1">
      <c r="A63" s="19" t="s">
        <v>13</v>
      </c>
      <c r="B63" s="20"/>
      <c r="C63" s="21"/>
      <c r="D63" s="22">
        <f>D24+D62</f>
        <v>1138285299.4000001</v>
      </c>
      <c r="E63" s="36"/>
      <c r="G63" s="114"/>
      <c r="H63" s="114"/>
    </row>
    <row r="64" spans="1:8">
      <c r="A64" s="111"/>
      <c r="B64" s="31"/>
      <c r="C64" s="112"/>
      <c r="D64" s="113"/>
      <c r="E64" s="110"/>
    </row>
    <row r="65" spans="1:16">
      <c r="A65" s="5"/>
      <c r="B65" s="5"/>
      <c r="C65" s="37"/>
      <c r="D65" s="38"/>
      <c r="E65" s="38"/>
    </row>
    <row r="66" spans="1:16">
      <c r="A66" s="171" t="str">
        <f>A1</f>
        <v>FLORIDA COLLEGE SYSTEM - ALL COLLEGES</v>
      </c>
      <c r="B66" s="165"/>
      <c r="C66" s="165"/>
      <c r="D66" s="165"/>
      <c r="E66" s="39"/>
    </row>
    <row r="67" spans="1:16" ht="13.5" thickBot="1">
      <c r="A67" s="172" t="str">
        <f>+A3</f>
        <v xml:space="preserve">2018-2019 FEES </v>
      </c>
      <c r="B67" s="166"/>
      <c r="C67" s="166"/>
      <c r="D67" s="166"/>
      <c r="E67" s="39"/>
    </row>
    <row r="68" spans="1:16">
      <c r="A68" s="40" t="s">
        <v>14</v>
      </c>
      <c r="B68" s="10"/>
      <c r="C68" s="41"/>
      <c r="D68" s="42"/>
      <c r="E68" s="38"/>
    </row>
    <row r="69" spans="1:16">
      <c r="A69" s="43"/>
      <c r="B69" s="31"/>
      <c r="C69" s="41"/>
      <c r="D69" s="44"/>
      <c r="E69" s="38"/>
    </row>
    <row r="70" spans="1:16" ht="13.5" thickBot="1">
      <c r="A70" s="40" t="s">
        <v>15</v>
      </c>
      <c r="B70" s="31"/>
      <c r="C70" s="41" t="s">
        <v>16</v>
      </c>
      <c r="D70" s="102" t="s">
        <v>17</v>
      </c>
      <c r="E70" s="103"/>
    </row>
    <row r="71" spans="1:16" ht="13.5" thickBot="1">
      <c r="A71" s="45" t="s">
        <v>18</v>
      </c>
      <c r="B71" s="46" t="s">
        <v>19</v>
      </c>
      <c r="C71" s="105" t="s">
        <v>20</v>
      </c>
      <c r="D71" s="104">
        <f>SUM(EASTERNFL:VALENCIA!D71)</f>
        <v>495444805.5</v>
      </c>
      <c r="E71" s="38"/>
    </row>
    <row r="72" spans="1:16" ht="13.5" thickBot="1">
      <c r="A72" s="47" t="s">
        <v>18</v>
      </c>
      <c r="B72" s="48" t="s">
        <v>21</v>
      </c>
      <c r="C72" s="106" t="s">
        <v>22</v>
      </c>
      <c r="D72" s="104">
        <f>SUM(EASTERNFL:VALENCIA!D72)</f>
        <v>130740588.61</v>
      </c>
      <c r="E72" s="38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3.5" thickBot="1">
      <c r="A73" s="47" t="s">
        <v>18</v>
      </c>
      <c r="B73" s="48" t="s">
        <v>23</v>
      </c>
      <c r="C73" s="106">
        <v>40130</v>
      </c>
      <c r="D73" s="104">
        <f>SUM(EASTERNFL:VALENCIA!D73)</f>
        <v>17754613.129999999</v>
      </c>
      <c r="E73" s="38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3.5" thickBot="1">
      <c r="A74" s="47" t="s">
        <v>18</v>
      </c>
      <c r="B74" s="48" t="s">
        <v>24</v>
      </c>
      <c r="C74" s="106" t="s">
        <v>25</v>
      </c>
      <c r="D74" s="104">
        <f>SUM(EASTERNFL:VALENCIA!D74)</f>
        <v>27581339.000000004</v>
      </c>
      <c r="E74" s="38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3.5" thickBot="1">
      <c r="A75" s="47" t="s">
        <v>18</v>
      </c>
      <c r="B75" s="48" t="s">
        <v>26</v>
      </c>
      <c r="C75" s="106">
        <v>40160</v>
      </c>
      <c r="D75" s="104">
        <f>SUM(EASTERNFL:VALENCIA!D75)</f>
        <v>1083261.23</v>
      </c>
      <c r="E75" s="38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3.5" thickBot="1">
      <c r="A76" s="47" t="s">
        <v>18</v>
      </c>
      <c r="B76" s="48" t="s">
        <v>27</v>
      </c>
      <c r="C76" s="106">
        <v>40180</v>
      </c>
      <c r="D76" s="104">
        <f>SUM(EASTERNFL:VALENCIA!D76)</f>
        <v>0</v>
      </c>
      <c r="E76" s="38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3.5" thickBot="1">
      <c r="A77" s="47" t="s">
        <v>18</v>
      </c>
      <c r="B77" s="48" t="s">
        <v>28</v>
      </c>
      <c r="C77" s="106">
        <v>40190</v>
      </c>
      <c r="D77" s="104">
        <f>SUM(EASTERNFL:VALENCIA!D77)</f>
        <v>1036739.19</v>
      </c>
      <c r="E77" s="38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3.5" thickBot="1">
      <c r="A78" s="47" t="s">
        <v>29</v>
      </c>
      <c r="B78" s="48" t="s">
        <v>19</v>
      </c>
      <c r="C78" s="106" t="s">
        <v>30</v>
      </c>
      <c r="D78" s="104">
        <f>SUM(EASTERNFL:VALENCIA!D78)</f>
        <v>65861192.320000008</v>
      </c>
      <c r="E78" s="38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3.5" thickBot="1">
      <c r="A79" s="47" t="s">
        <v>29</v>
      </c>
      <c r="B79" s="48" t="s">
        <v>21</v>
      </c>
      <c r="C79" s="106" t="s">
        <v>31</v>
      </c>
      <c r="D79" s="104">
        <f>SUM(EASTERNFL:VALENCIA!D79)</f>
        <v>15050692.949999999</v>
      </c>
      <c r="E79" s="38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3.5" thickBot="1">
      <c r="A80" s="47" t="s">
        <v>29</v>
      </c>
      <c r="B80" s="48" t="s">
        <v>23</v>
      </c>
      <c r="C80" s="106">
        <v>40330</v>
      </c>
      <c r="D80" s="104">
        <f>SUM(EASTERNFL:VALENCIA!D80)</f>
        <v>696576.15999999992</v>
      </c>
      <c r="E80" s="38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3.5" thickBot="1">
      <c r="A81" s="47" t="s">
        <v>29</v>
      </c>
      <c r="B81" s="48" t="s">
        <v>24</v>
      </c>
      <c r="C81" s="106" t="s">
        <v>32</v>
      </c>
      <c r="D81" s="104">
        <f>SUM(EASTERNFL:VALENCIA!D81)</f>
        <v>6633258.75</v>
      </c>
      <c r="E81" s="38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3.5" thickBot="1">
      <c r="A82" s="47" t="s">
        <v>29</v>
      </c>
      <c r="B82" s="48" t="s">
        <v>26</v>
      </c>
      <c r="C82" s="106">
        <v>40360</v>
      </c>
      <c r="D82" s="104">
        <f>SUM(EASTERNFL:VALENCIA!D82)</f>
        <v>42336.23</v>
      </c>
      <c r="E82" s="38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3.5" thickBot="1">
      <c r="A83" s="47" t="s">
        <v>29</v>
      </c>
      <c r="B83" s="48" t="s">
        <v>27</v>
      </c>
      <c r="C83" s="106">
        <v>40380</v>
      </c>
      <c r="D83" s="104">
        <f>SUM(EASTERNFL:VALENCIA!D83)</f>
        <v>0</v>
      </c>
      <c r="E83" s="38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3.5" thickBot="1">
      <c r="A84" s="47" t="s">
        <v>29</v>
      </c>
      <c r="B84" s="48" t="s">
        <v>28</v>
      </c>
      <c r="C84" s="107">
        <v>40390</v>
      </c>
      <c r="D84" s="104">
        <f>SUM(EASTERNFL:VALENCIA!D84)</f>
        <v>41190</v>
      </c>
      <c r="E84" s="38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3.5" thickBot="1">
      <c r="A85" s="19" t="s">
        <v>33</v>
      </c>
      <c r="B85" s="20"/>
      <c r="C85" s="21"/>
      <c r="D85" s="101">
        <f>SUM(D71:D84)</f>
        <v>761966593.07000017</v>
      </c>
      <c r="E85" s="38"/>
      <c r="G85" s="114"/>
      <c r="H85" s="114"/>
      <c r="I85" s="5"/>
      <c r="J85" s="5"/>
      <c r="K85" s="5"/>
      <c r="L85" s="5"/>
      <c r="M85" s="5"/>
      <c r="N85" s="5"/>
      <c r="O85" s="5"/>
      <c r="P85" s="5"/>
    </row>
    <row r="86" spans="1:16">
      <c r="A86" s="51"/>
      <c r="B86" s="52"/>
      <c r="C86" s="53"/>
      <c r="D86" s="54"/>
      <c r="E86" s="38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5" t="s">
        <v>34</v>
      </c>
      <c r="B87" s="52"/>
      <c r="C87" s="53"/>
      <c r="D87" s="54"/>
      <c r="E87" s="38"/>
    </row>
    <row r="88" spans="1:16">
      <c r="A88" s="56" t="s">
        <v>18</v>
      </c>
      <c r="B88" s="57" t="s">
        <v>19</v>
      </c>
      <c r="C88" s="49">
        <v>40110</v>
      </c>
      <c r="D88" s="50">
        <f>SUM(EASTERNFL:VALENCIA!D88)</f>
        <v>0</v>
      </c>
      <c r="E88" s="38"/>
    </row>
    <row r="89" spans="1:16" ht="13.5" thickBot="1">
      <c r="A89" s="58" t="s">
        <v>29</v>
      </c>
      <c r="B89" s="59" t="s">
        <v>19</v>
      </c>
      <c r="C89" s="60">
        <v>40310</v>
      </c>
      <c r="D89" s="50">
        <f>SUM(EASTERNFL:VALENCIA!D89)</f>
        <v>0</v>
      </c>
      <c r="E89" s="38"/>
    </row>
    <row r="90" spans="1:16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16" ht="13.5" thickBot="1">
      <c r="A91" s="43"/>
      <c r="B91" s="52"/>
      <c r="C91" s="53"/>
      <c r="D91" s="54"/>
      <c r="E91" s="38"/>
    </row>
    <row r="92" spans="1:16" ht="13.5" thickBot="1">
      <c r="A92" s="19" t="s">
        <v>36</v>
      </c>
      <c r="B92" s="20"/>
      <c r="C92" s="21"/>
      <c r="D92" s="22">
        <f>+D85+D90</f>
        <v>761966593.07000017</v>
      </c>
      <c r="E92" s="38"/>
    </row>
    <row r="93" spans="1:16" ht="13.5" thickBot="1">
      <c r="A93" s="61"/>
      <c r="B93" s="61"/>
      <c r="C93" s="62"/>
      <c r="D93" s="63"/>
      <c r="E93" s="39"/>
    </row>
    <row r="94" spans="1:16" ht="13.5" thickBot="1">
      <c r="A94" s="160" t="s">
        <v>37</v>
      </c>
      <c r="B94" s="161"/>
      <c r="C94" s="64"/>
      <c r="D94" s="65"/>
      <c r="E94" s="38"/>
    </row>
    <row r="95" spans="1:16">
      <c r="A95" s="66" t="s">
        <v>18</v>
      </c>
      <c r="B95" s="67"/>
      <c r="C95" s="68"/>
      <c r="D95" s="69">
        <f>SUM(D6:D13)</f>
        <v>673672871.50999999</v>
      </c>
      <c r="E95" s="38"/>
    </row>
    <row r="96" spans="1:16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88325246.410000011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761998117.91999996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37618757.390000001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799616875.30999994</v>
      </c>
      <c r="E103" s="38"/>
      <c r="G103" s="114"/>
      <c r="H103" s="114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  <ignoredErrors>
    <ignoredError sqref="C71:C84 C6:C6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149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333197.7</v>
      </c>
      <c r="E6" s="120">
        <v>333197.7</v>
      </c>
      <c r="F6" s="5"/>
    </row>
    <row r="7" spans="1:16">
      <c r="A7" s="116" t="s">
        <v>43</v>
      </c>
      <c r="B7" s="117"/>
      <c r="C7" s="118">
        <v>40110</v>
      </c>
      <c r="D7" s="119">
        <v>4225509.59</v>
      </c>
      <c r="E7" s="120">
        <v>4475492.7699999996</v>
      </c>
      <c r="F7" s="5"/>
    </row>
    <row r="8" spans="1:16">
      <c r="A8" s="116" t="s">
        <v>44</v>
      </c>
      <c r="B8" s="117"/>
      <c r="C8" s="118">
        <v>40120</v>
      </c>
      <c r="D8" s="119">
        <v>1096279.28</v>
      </c>
      <c r="E8" s="120">
        <v>1253708.8999999999</v>
      </c>
      <c r="F8" s="5"/>
    </row>
    <row r="9" spans="1:16">
      <c r="A9" s="116" t="s">
        <v>142</v>
      </c>
      <c r="B9" s="117"/>
      <c r="C9" s="118">
        <v>40130</v>
      </c>
      <c r="D9" s="119">
        <v>258468.9</v>
      </c>
      <c r="E9" s="120">
        <v>319621.40999999997</v>
      </c>
      <c r="F9" s="5"/>
    </row>
    <row r="10" spans="1:16">
      <c r="A10" s="116" t="s">
        <v>47</v>
      </c>
      <c r="B10" s="117"/>
      <c r="C10" s="118">
        <v>40150</v>
      </c>
      <c r="D10" s="119">
        <v>103619.32</v>
      </c>
      <c r="E10" s="120">
        <v>151003.20000000001</v>
      </c>
      <c r="F10" s="5"/>
    </row>
    <row r="11" spans="1:16">
      <c r="A11" s="116" t="s">
        <v>48</v>
      </c>
      <c r="B11" s="117"/>
      <c r="C11" s="118">
        <v>40160</v>
      </c>
      <c r="D11" s="119">
        <v>20782.2</v>
      </c>
      <c r="E11" s="120">
        <v>22110.720000000001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6037856.9900000012</v>
      </c>
      <c r="E14" s="22">
        <v>6555134.6999999993</v>
      </c>
      <c r="F14" s="5"/>
    </row>
    <row r="15" spans="1:16">
      <c r="A15" s="23" t="s">
        <v>54</v>
      </c>
      <c r="B15" s="117"/>
      <c r="C15" s="25">
        <v>40301</v>
      </c>
      <c r="D15" s="26">
        <v>0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249983.18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157429.62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61152.51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47383.88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1328.52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517277.71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6555134.7000000011</v>
      </c>
      <c r="E24" s="22">
        <v>6555134.7000000002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0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318190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371580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20100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32085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333940.81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531201.86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15863.1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568220.98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14377.79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31726.2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319598.71999999997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115576.34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4342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318060.14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2994862.94</v>
      </c>
      <c r="E62" s="123"/>
    </row>
    <row r="63" spans="1:6" ht="13.5" thickBot="1">
      <c r="A63" s="19" t="s">
        <v>13</v>
      </c>
      <c r="B63" s="20"/>
      <c r="C63" s="21"/>
      <c r="D63" s="22">
        <v>9549997.6400000006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149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4558707.29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1096279.28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258468.9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103619.32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20782.2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249983.18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157429.62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61152.51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47383.88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1328.52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6555134.7000000002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6555134.7000000002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6037856.9900000012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517277.71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6555134.7000000011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319598.71999999997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6874733.4200000009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150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0</v>
      </c>
      <c r="E6" s="120">
        <v>0</v>
      </c>
      <c r="F6" s="5"/>
    </row>
    <row r="7" spans="1:16">
      <c r="A7" s="116" t="s">
        <v>43</v>
      </c>
      <c r="B7" s="117"/>
      <c r="C7" s="118">
        <v>40110</v>
      </c>
      <c r="D7" s="119">
        <v>27206043.670000002</v>
      </c>
      <c r="E7" s="120">
        <v>32838846.140000001</v>
      </c>
      <c r="F7" s="5"/>
    </row>
    <row r="8" spans="1:16">
      <c r="A8" s="116" t="s">
        <v>44</v>
      </c>
      <c r="B8" s="117"/>
      <c r="C8" s="118">
        <v>40120</v>
      </c>
      <c r="D8" s="119">
        <v>8369414.1799999997</v>
      </c>
      <c r="E8" s="120">
        <v>9499096.7599999998</v>
      </c>
      <c r="F8" s="5"/>
    </row>
    <row r="9" spans="1:16">
      <c r="A9" s="116" t="s">
        <v>142</v>
      </c>
      <c r="B9" s="117"/>
      <c r="C9" s="118">
        <v>40130</v>
      </c>
      <c r="D9" s="119">
        <v>1210880.31</v>
      </c>
      <c r="E9" s="120">
        <v>1325958.27</v>
      </c>
      <c r="F9" s="5"/>
    </row>
    <row r="10" spans="1:16">
      <c r="A10" s="116" t="s">
        <v>47</v>
      </c>
      <c r="B10" s="117"/>
      <c r="C10" s="118">
        <v>40150</v>
      </c>
      <c r="D10" s="119">
        <v>2799096.8499999996</v>
      </c>
      <c r="E10" s="120">
        <v>3448597.9099999997</v>
      </c>
      <c r="F10" s="5"/>
    </row>
    <row r="11" spans="1:16">
      <c r="A11" s="116" t="s">
        <v>48</v>
      </c>
      <c r="B11" s="117"/>
      <c r="C11" s="118">
        <v>40160</v>
      </c>
      <c r="D11" s="119">
        <v>126708.75</v>
      </c>
      <c r="E11" s="120">
        <v>142891.93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16566.27</v>
      </c>
      <c r="E13" s="120">
        <v>16566.27</v>
      </c>
      <c r="F13" s="5"/>
    </row>
    <row r="14" spans="1:16" ht="13.5" thickBot="1">
      <c r="A14" s="19" t="s">
        <v>6</v>
      </c>
      <c r="B14" s="20"/>
      <c r="C14" s="21"/>
      <c r="D14" s="22">
        <v>39728710.030000009</v>
      </c>
      <c r="E14" s="22">
        <v>47271957.280000001</v>
      </c>
      <c r="F14" s="5"/>
    </row>
    <row r="15" spans="1:16">
      <c r="A15" s="23" t="s">
        <v>54</v>
      </c>
      <c r="B15" s="117"/>
      <c r="C15" s="25">
        <v>40301</v>
      </c>
      <c r="D15" s="26">
        <v>0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5632802.4699999997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1129682.5799999998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115077.95999999999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649501.06000000006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16183.18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7543247.25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47271957.280000009</v>
      </c>
      <c r="E24" s="22">
        <v>47271957.280000009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2112482.9899999993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119757.67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2606942.8400000003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94294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780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0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2559320.5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4093481.69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0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5039153.24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25129.73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0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2638536.7199999997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443321.48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6450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128555.5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522989.53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20391195.890000001</v>
      </c>
      <c r="E62" s="123"/>
    </row>
    <row r="63" spans="1:6" ht="13.5" thickBot="1">
      <c r="A63" s="19" t="s">
        <v>13</v>
      </c>
      <c r="B63" s="20"/>
      <c r="C63" s="21"/>
      <c r="D63" s="22">
        <v>67663153.170000017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150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27206043.670000002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8369414.1799999997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1210880.31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2799096.8499999996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126708.75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16566.27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5632802.4699999997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1129682.5799999998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115077.95999999999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649501.06000000006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16183.18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47271957.280000009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47271957.280000009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39728710.030000009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7543247.25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47271957.280000009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2638536.7199999997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49910494.000000007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151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4218323.22</v>
      </c>
      <c r="E6" s="120">
        <v>4425001.7</v>
      </c>
      <c r="F6" s="5"/>
    </row>
    <row r="7" spans="1:16">
      <c r="A7" s="116" t="s">
        <v>43</v>
      </c>
      <c r="B7" s="117"/>
      <c r="C7" s="118">
        <v>40110</v>
      </c>
      <c r="D7" s="119">
        <v>11491274.41</v>
      </c>
      <c r="E7" s="120">
        <v>12378389.83</v>
      </c>
      <c r="F7" s="5"/>
    </row>
    <row r="8" spans="1:16">
      <c r="A8" s="116" t="s">
        <v>44</v>
      </c>
      <c r="B8" s="117"/>
      <c r="C8" s="118">
        <v>40120</v>
      </c>
      <c r="D8" s="119">
        <v>5242455.3099999996</v>
      </c>
      <c r="E8" s="120">
        <v>5527677.9099999992</v>
      </c>
      <c r="F8" s="5"/>
    </row>
    <row r="9" spans="1:16">
      <c r="A9" s="116" t="s">
        <v>142</v>
      </c>
      <c r="B9" s="117"/>
      <c r="C9" s="118">
        <v>40130</v>
      </c>
      <c r="D9" s="119">
        <v>1444019.18</v>
      </c>
      <c r="E9" s="120">
        <v>1530462.38</v>
      </c>
      <c r="F9" s="5"/>
    </row>
    <row r="10" spans="1:16">
      <c r="A10" s="116" t="s">
        <v>47</v>
      </c>
      <c r="B10" s="117"/>
      <c r="C10" s="118">
        <v>40150</v>
      </c>
      <c r="D10" s="119">
        <v>171923.61</v>
      </c>
      <c r="E10" s="120">
        <v>195082.71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128130</v>
      </c>
      <c r="E13" s="120">
        <v>128130</v>
      </c>
      <c r="F13" s="5"/>
    </row>
    <row r="14" spans="1:16" ht="13.5" thickBot="1">
      <c r="A14" s="19" t="s">
        <v>6</v>
      </c>
      <c r="B14" s="20"/>
      <c r="C14" s="21"/>
      <c r="D14" s="22">
        <v>22696125.729999997</v>
      </c>
      <c r="E14" s="22">
        <v>24184744.530000001</v>
      </c>
      <c r="F14" s="5"/>
    </row>
    <row r="15" spans="1:16">
      <c r="A15" s="23" t="s">
        <v>54</v>
      </c>
      <c r="B15" s="117"/>
      <c r="C15" s="25">
        <v>40301</v>
      </c>
      <c r="D15" s="26">
        <v>206678.48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887115.42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285222.59999999998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86443.199999999997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23159.1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1488618.8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24184744.529999997</v>
      </c>
      <c r="E24" s="22">
        <v>24184744.530000001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10215.200000000001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285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1156646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407335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104940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97600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11600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1116140.6099999999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1034094.76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246867.39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2055563.75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25147.53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497635.3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1196600.83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152764.57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120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205239.25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56483.5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8375278.6899999995</v>
      </c>
      <c r="E62" s="123"/>
    </row>
    <row r="63" spans="1:6" ht="13.5" thickBot="1">
      <c r="A63" s="19" t="s">
        <v>13</v>
      </c>
      <c r="B63" s="20"/>
      <c r="C63" s="21"/>
      <c r="D63" s="22">
        <v>32560023.219999999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151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15709597.629999999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5242455.3099999996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1444019.18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171923.61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128130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1093793.9000000001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285222.59999999998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86443.199999999997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23159.1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24184744.529999997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24184744.529999997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22696125.729999997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1488618.8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24184744.529999997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1196600.83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25381345.359999999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152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239571.9</v>
      </c>
      <c r="E6" s="120">
        <v>253505.37</v>
      </c>
      <c r="F6" s="5"/>
    </row>
    <row r="7" spans="1:16">
      <c r="A7" s="116" t="s">
        <v>43</v>
      </c>
      <c r="B7" s="117"/>
      <c r="C7" s="118">
        <v>40110</v>
      </c>
      <c r="D7" s="119">
        <v>2370252.44</v>
      </c>
      <c r="E7" s="120">
        <v>2406987.0099999998</v>
      </c>
      <c r="F7" s="5"/>
    </row>
    <row r="8" spans="1:16">
      <c r="A8" s="116" t="s">
        <v>44</v>
      </c>
      <c r="B8" s="117"/>
      <c r="C8" s="118">
        <v>40120</v>
      </c>
      <c r="D8" s="119">
        <v>1121156.75</v>
      </c>
      <c r="E8" s="120">
        <v>1143429.54</v>
      </c>
      <c r="F8" s="5"/>
    </row>
    <row r="9" spans="1:16">
      <c r="A9" s="116" t="s">
        <v>142</v>
      </c>
      <c r="B9" s="117"/>
      <c r="C9" s="118">
        <v>40130</v>
      </c>
      <c r="D9" s="119">
        <v>556714.9</v>
      </c>
      <c r="E9" s="120">
        <v>568142.86</v>
      </c>
      <c r="F9" s="5"/>
    </row>
    <row r="10" spans="1:16">
      <c r="A10" s="116" t="s">
        <v>47</v>
      </c>
      <c r="B10" s="117"/>
      <c r="C10" s="118">
        <v>40150</v>
      </c>
      <c r="D10" s="119">
        <v>138767.04000000001</v>
      </c>
      <c r="E10" s="120">
        <v>146558.39999999999</v>
      </c>
      <c r="F10" s="5"/>
    </row>
    <row r="11" spans="1:16">
      <c r="A11" s="116" t="s">
        <v>48</v>
      </c>
      <c r="B11" s="117"/>
      <c r="C11" s="118">
        <v>40160</v>
      </c>
      <c r="D11" s="119">
        <v>25497.62</v>
      </c>
      <c r="E11" s="120">
        <v>26444.899999999998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4451960.6500000004</v>
      </c>
      <c r="E14" s="22">
        <v>4545068.080000001</v>
      </c>
      <c r="F14" s="5"/>
    </row>
    <row r="15" spans="1:16">
      <c r="A15" s="23" t="s">
        <v>54</v>
      </c>
      <c r="B15" s="117"/>
      <c r="C15" s="25">
        <v>40301</v>
      </c>
      <c r="D15" s="26">
        <v>13933.47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36734.57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22272.79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11427.96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7791.36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947.28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93107.430000000008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4545068.08</v>
      </c>
      <c r="E24" s="22">
        <v>4545068.080000001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63599.5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27537.84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3059.76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1932.48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584685.34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287730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0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327455.99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285216.96999999997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22968.36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362095.12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28406.53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22968.36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213676.08000000002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93158.18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48306.080000000002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2372796.5900000003</v>
      </c>
      <c r="E62" s="123"/>
    </row>
    <row r="63" spans="1:6" ht="13.5" thickBot="1">
      <c r="A63" s="19" t="s">
        <v>13</v>
      </c>
      <c r="B63" s="20"/>
      <c r="C63" s="21"/>
      <c r="D63" s="22">
        <v>6917864.6699999999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152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2609824.34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1121156.75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556714.9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138767.04000000001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25497.62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50668.04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22272.79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11427.96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7791.36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947.28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4545068.080000001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4545068.080000001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4451960.6500000004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93107.430000000008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4545068.08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213676.08000000002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4758744.16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153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245988.27000000002</v>
      </c>
      <c r="E6" s="120">
        <v>228639.50000000003</v>
      </c>
      <c r="F6" s="5"/>
    </row>
    <row r="7" spans="1:16">
      <c r="A7" s="116" t="s">
        <v>43</v>
      </c>
      <c r="B7" s="117"/>
      <c r="C7" s="118">
        <v>40110</v>
      </c>
      <c r="D7" s="119">
        <v>4606720.24</v>
      </c>
      <c r="E7" s="120">
        <v>4719710.3900000006</v>
      </c>
      <c r="F7" s="5"/>
    </row>
    <row r="8" spans="1:16">
      <c r="A8" s="116" t="s">
        <v>44</v>
      </c>
      <c r="B8" s="117"/>
      <c r="C8" s="118">
        <v>40120</v>
      </c>
      <c r="D8" s="119">
        <v>1160836.2999999998</v>
      </c>
      <c r="E8" s="120">
        <v>1175239.4399999997</v>
      </c>
      <c r="F8" s="5"/>
    </row>
    <row r="9" spans="1:16">
      <c r="A9" s="116" t="s">
        <v>142</v>
      </c>
      <c r="B9" s="117"/>
      <c r="C9" s="118">
        <v>40130</v>
      </c>
      <c r="D9" s="119">
        <v>0</v>
      </c>
      <c r="E9" s="120">
        <v>0</v>
      </c>
      <c r="F9" s="5"/>
    </row>
    <row r="10" spans="1:16">
      <c r="A10" s="116" t="s">
        <v>47</v>
      </c>
      <c r="B10" s="117"/>
      <c r="C10" s="118">
        <v>40150</v>
      </c>
      <c r="D10" s="119">
        <v>189114.8</v>
      </c>
      <c r="E10" s="120">
        <v>190108.12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6202659.6099999994</v>
      </c>
      <c r="E14" s="22">
        <v>6313697.4500000002</v>
      </c>
      <c r="F14" s="5"/>
    </row>
    <row r="15" spans="1:16">
      <c r="A15" s="23" t="s">
        <v>54</v>
      </c>
      <c r="B15" s="117"/>
      <c r="C15" s="25">
        <v>40301</v>
      </c>
      <c r="D15" s="26">
        <v>-17348.77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112990.15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14403.14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0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993.32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111037.84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6313697.4499999993</v>
      </c>
      <c r="E24" s="22">
        <v>6313697.4500000002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3942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158469.5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99331.989999999991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15644.789999999997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162.27999999999997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5463.26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224343.5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124430.48999999999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438360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71350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300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0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403280.48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554586.4800000001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20269.870000000003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635623.94999999995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0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24806.77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321737.93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0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94803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2540.4499999999998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3199446.74</v>
      </c>
      <c r="E62" s="123"/>
    </row>
    <row r="63" spans="1:6" ht="13.5" thickBot="1">
      <c r="A63" s="19" t="s">
        <v>13</v>
      </c>
      <c r="B63" s="20"/>
      <c r="C63" s="21"/>
      <c r="D63" s="22">
        <v>9513144.1899999995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153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4852708.51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1160836.2999999998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0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189114.8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95641.37999999999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14403.14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0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993.32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6313697.4499999993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6313697.4499999993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6202659.6099999994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111037.84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6313697.4499999993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321737.93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6635435.379999999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154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1168211.33</v>
      </c>
      <c r="E6" s="120">
        <v>1197911.33</v>
      </c>
      <c r="F6" s="5"/>
    </row>
    <row r="7" spans="1:16">
      <c r="A7" s="116" t="s">
        <v>43</v>
      </c>
      <c r="B7" s="117"/>
      <c r="C7" s="118">
        <v>40110</v>
      </c>
      <c r="D7" s="119">
        <v>10124560.640000001</v>
      </c>
      <c r="E7" s="120">
        <v>11816657.450000001</v>
      </c>
      <c r="F7" s="5"/>
    </row>
    <row r="8" spans="1:16">
      <c r="A8" s="116" t="s">
        <v>44</v>
      </c>
      <c r="B8" s="117"/>
      <c r="C8" s="118">
        <v>40120</v>
      </c>
      <c r="D8" s="119">
        <v>1343118.24</v>
      </c>
      <c r="E8" s="120">
        <v>1476374.71</v>
      </c>
      <c r="F8" s="5"/>
    </row>
    <row r="9" spans="1:16">
      <c r="A9" s="116" t="s">
        <v>142</v>
      </c>
      <c r="B9" s="117"/>
      <c r="C9" s="118">
        <v>40130</v>
      </c>
      <c r="D9" s="119">
        <v>0</v>
      </c>
      <c r="E9" s="120">
        <v>0</v>
      </c>
      <c r="F9" s="5"/>
    </row>
    <row r="10" spans="1:16">
      <c r="A10" s="116" t="s">
        <v>47</v>
      </c>
      <c r="B10" s="117"/>
      <c r="C10" s="118">
        <v>40150</v>
      </c>
      <c r="D10" s="119">
        <v>461608.2</v>
      </c>
      <c r="E10" s="120">
        <v>584923.69000000006</v>
      </c>
      <c r="F10" s="5"/>
    </row>
    <row r="11" spans="1:16">
      <c r="A11" s="116" t="s">
        <v>48</v>
      </c>
      <c r="B11" s="117"/>
      <c r="C11" s="118">
        <v>40160</v>
      </c>
      <c r="D11" s="119">
        <v>58814.64</v>
      </c>
      <c r="E11" s="120">
        <v>58814.64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13156313.050000001</v>
      </c>
      <c r="E14" s="22">
        <v>15134681.820000002</v>
      </c>
      <c r="F14" s="5"/>
    </row>
    <row r="15" spans="1:16">
      <c r="A15" s="23" t="s">
        <v>54</v>
      </c>
      <c r="B15" s="117"/>
      <c r="C15" s="25">
        <v>40301</v>
      </c>
      <c r="D15" s="26">
        <v>29700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1692096.81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133256.47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0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123315.49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1978368.77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15134681.82</v>
      </c>
      <c r="E24" s="22">
        <v>15134681.820000002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437022.1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16500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391011.88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4497.1099999999997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12307.88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134541.32999999999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436314.5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134857.5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37600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55321.99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844069.42999999993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1336526.8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83361.850000000006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1572185.32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0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88109.119999999995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824215.30999999994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1528186.95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32418.04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10585.5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7979632.6099999994</v>
      </c>
      <c r="E62" s="123"/>
    </row>
    <row r="63" spans="1:6" ht="13.5" thickBot="1">
      <c r="A63" s="19" t="s">
        <v>13</v>
      </c>
      <c r="B63" s="20"/>
      <c r="C63" s="21"/>
      <c r="D63" s="22">
        <v>23114314.43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154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77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11292771.970000001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1343118.24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0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461608.2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58814.64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1721796.81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133256.47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0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123315.49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15134681.820000002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15134681.820000002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13156313.050000001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1978368.77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15134681.82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824215.30999999994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15958897.130000001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155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5404411.6200000001</v>
      </c>
      <c r="E6" s="120">
        <v>6152076.5</v>
      </c>
      <c r="F6" s="5"/>
    </row>
    <row r="7" spans="1:16">
      <c r="A7" s="116" t="s">
        <v>43</v>
      </c>
      <c r="B7" s="117"/>
      <c r="C7" s="118">
        <v>40110</v>
      </c>
      <c r="D7" s="119">
        <v>82379840.939999998</v>
      </c>
      <c r="E7" s="120">
        <v>96308216.019999996</v>
      </c>
      <c r="F7" s="5"/>
    </row>
    <row r="8" spans="1:16">
      <c r="A8" s="116" t="s">
        <v>44</v>
      </c>
      <c r="B8" s="117"/>
      <c r="C8" s="118">
        <v>40120</v>
      </c>
      <c r="D8" s="119">
        <v>9138294.7599999998</v>
      </c>
      <c r="E8" s="120">
        <v>10987000.65</v>
      </c>
      <c r="F8" s="5"/>
    </row>
    <row r="9" spans="1:16">
      <c r="A9" s="116" t="s">
        <v>142</v>
      </c>
      <c r="B9" s="117"/>
      <c r="C9" s="118">
        <v>40130</v>
      </c>
      <c r="D9" s="119">
        <v>1383259.04</v>
      </c>
      <c r="E9" s="120">
        <v>917807.69000000006</v>
      </c>
      <c r="F9" s="5"/>
    </row>
    <row r="10" spans="1:16">
      <c r="A10" s="116" t="s">
        <v>47</v>
      </c>
      <c r="B10" s="117"/>
      <c r="C10" s="118">
        <v>40150</v>
      </c>
      <c r="D10" s="119">
        <v>6022455.5599999996</v>
      </c>
      <c r="E10" s="120">
        <v>7310144.8199999994</v>
      </c>
      <c r="F10" s="5"/>
    </row>
    <row r="11" spans="1:16">
      <c r="A11" s="116" t="s">
        <v>48</v>
      </c>
      <c r="B11" s="117"/>
      <c r="C11" s="118">
        <v>40160</v>
      </c>
      <c r="D11" s="119">
        <v>28807.439999999999</v>
      </c>
      <c r="E11" s="120">
        <v>28807.439999999999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367258</v>
      </c>
      <c r="E13" s="120">
        <v>367258</v>
      </c>
      <c r="F13" s="5"/>
    </row>
    <row r="14" spans="1:16" ht="13.5" thickBot="1">
      <c r="A14" s="19" t="s">
        <v>6</v>
      </c>
      <c r="B14" s="20"/>
      <c r="C14" s="21"/>
      <c r="D14" s="22">
        <v>104724327.36000001</v>
      </c>
      <c r="E14" s="22">
        <v>122071311.11999999</v>
      </c>
      <c r="F14" s="5"/>
    </row>
    <row r="15" spans="1:16">
      <c r="A15" s="23" t="s">
        <v>54</v>
      </c>
      <c r="B15" s="117"/>
      <c r="C15" s="25">
        <v>40301</v>
      </c>
      <c r="D15" s="26">
        <v>747664.88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13928375.08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1848705.89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-465451.35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1287689.26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17346983.760000002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122071311.12000002</v>
      </c>
      <c r="E24" s="22">
        <v>122071311.12000002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5438361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1271201.27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39270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1618.4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2837962.17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10755863.050000001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2289691.5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916054.18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5760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327723.65999999997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5998475.46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10112985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564111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19888932.5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45911.090000000004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1047846.54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5956358.9000000004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945382.8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713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50816.51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3900828.81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72395866.840000004</v>
      </c>
      <c r="E62" s="123"/>
    </row>
    <row r="63" spans="1:6" ht="13.5" thickBot="1">
      <c r="A63" s="19" t="s">
        <v>13</v>
      </c>
      <c r="B63" s="20"/>
      <c r="C63" s="21"/>
      <c r="D63" s="22">
        <v>194467177.96000004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155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87784252.560000002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9138294.7599999998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1383259.04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6022455.5599999996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28807.439999999999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367258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14676039.960000001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1848705.89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-465451.35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1287689.26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122071311.12000003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122071311.12000003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104724327.36000001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17346983.760000002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122071311.12000002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5956358.9000000004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128027670.02000003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140625" style="1" customWidth="1"/>
    <col min="2" max="2" width="13" style="1" customWidth="1"/>
    <col min="3" max="3" width="13.710937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156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43141.3</v>
      </c>
      <c r="E6" s="120">
        <v>48193.880000000005</v>
      </c>
      <c r="F6" s="5"/>
    </row>
    <row r="7" spans="1:16">
      <c r="A7" s="116" t="s">
        <v>43</v>
      </c>
      <c r="B7" s="117"/>
      <c r="C7" s="118">
        <v>40110</v>
      </c>
      <c r="D7" s="119">
        <v>782333.07</v>
      </c>
      <c r="E7" s="120">
        <v>874796.0199999999</v>
      </c>
      <c r="F7" s="5"/>
    </row>
    <row r="8" spans="1:16">
      <c r="A8" s="116" t="s">
        <v>44</v>
      </c>
      <c r="B8" s="117"/>
      <c r="C8" s="118">
        <v>40120</v>
      </c>
      <c r="D8" s="119">
        <v>334960.09999999998</v>
      </c>
      <c r="E8" s="120">
        <v>426844.1</v>
      </c>
      <c r="F8" s="5"/>
    </row>
    <row r="9" spans="1:16">
      <c r="A9" s="116" t="s">
        <v>142</v>
      </c>
      <c r="B9" s="117"/>
      <c r="C9" s="118">
        <v>40130</v>
      </c>
      <c r="D9" s="119">
        <v>246261.01</v>
      </c>
      <c r="E9" s="120">
        <v>246261.01</v>
      </c>
      <c r="F9" s="5"/>
    </row>
    <row r="10" spans="1:16">
      <c r="A10" s="116" t="s">
        <v>47</v>
      </c>
      <c r="B10" s="117"/>
      <c r="C10" s="118">
        <v>40150</v>
      </c>
      <c r="D10" s="119">
        <v>24761.66</v>
      </c>
      <c r="E10" s="120">
        <v>27953.66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1431457.14</v>
      </c>
      <c r="E14" s="22">
        <v>1624048.67</v>
      </c>
      <c r="F14" s="5"/>
    </row>
    <row r="15" spans="1:16">
      <c r="A15" s="23" t="s">
        <v>54</v>
      </c>
      <c r="B15" s="117"/>
      <c r="C15" s="25">
        <v>40301</v>
      </c>
      <c r="D15" s="26">
        <v>5052.58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92462.95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91884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0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3192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192591.53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1624048.67</v>
      </c>
      <c r="E24" s="22">
        <v>1624048.67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0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30334.59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100013.73999999999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15031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2321.25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113049.84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103039.27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0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166800.57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7898.76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1934.54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79134.880000000005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68959.86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39878.75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49507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777904.05</v>
      </c>
      <c r="E62" s="123"/>
    </row>
    <row r="63" spans="1:6" ht="13.5" thickBot="1">
      <c r="A63" s="19" t="s">
        <v>13</v>
      </c>
      <c r="B63" s="20"/>
      <c r="C63" s="21"/>
      <c r="D63" s="22">
        <v>2401952.7199999997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156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825474.37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334960.09999999998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246261.01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24761.66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97515.53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91884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0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3192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1624048.67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1624048.67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1431457.14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192591.53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1624048.67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79134.880000000005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1703183.5499999998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157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58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956314.99999999988</v>
      </c>
      <c r="E6" s="120">
        <v>979170.23999999987</v>
      </c>
      <c r="F6" s="5"/>
    </row>
    <row r="7" spans="1:16">
      <c r="A7" s="116" t="s">
        <v>43</v>
      </c>
      <c r="B7" s="117"/>
      <c r="C7" s="118">
        <v>40110</v>
      </c>
      <c r="D7" s="119">
        <v>5012171.72</v>
      </c>
      <c r="E7" s="120">
        <v>5293592.6099999994</v>
      </c>
      <c r="F7" s="5"/>
    </row>
    <row r="8" spans="1:16">
      <c r="A8" s="116" t="s">
        <v>44</v>
      </c>
      <c r="B8" s="117"/>
      <c r="C8" s="118">
        <v>40120</v>
      </c>
      <c r="D8" s="119">
        <v>1213312.2999999998</v>
      </c>
      <c r="E8" s="120">
        <v>1287852.0599999998</v>
      </c>
      <c r="F8" s="5"/>
    </row>
    <row r="9" spans="1:16">
      <c r="A9" s="116" t="s">
        <v>142</v>
      </c>
      <c r="B9" s="117"/>
      <c r="C9" s="118">
        <v>40130</v>
      </c>
      <c r="D9" s="119">
        <v>392447.99</v>
      </c>
      <c r="E9" s="120">
        <v>434964.19</v>
      </c>
      <c r="F9" s="5"/>
    </row>
    <row r="10" spans="1:16">
      <c r="A10" s="116" t="s">
        <v>47</v>
      </c>
      <c r="B10" s="117"/>
      <c r="C10" s="118">
        <v>40150</v>
      </c>
      <c r="D10" s="119">
        <v>233712.48</v>
      </c>
      <c r="E10" s="120">
        <v>258735.79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41190</v>
      </c>
      <c r="F13" s="5"/>
    </row>
    <row r="14" spans="1:16" ht="13.5" thickBot="1">
      <c r="A14" s="19" t="s">
        <v>6</v>
      </c>
      <c r="B14" s="20"/>
      <c r="C14" s="21"/>
      <c r="D14" s="22">
        <v>7807959.4900000002</v>
      </c>
      <c r="E14" s="22">
        <v>8295504.8899999997</v>
      </c>
      <c r="F14" s="5"/>
    </row>
    <row r="15" spans="1:16">
      <c r="A15" s="23" t="s">
        <v>54</v>
      </c>
      <c r="B15" s="117"/>
      <c r="C15" s="25">
        <v>40301</v>
      </c>
      <c r="D15" s="26">
        <v>22855.239999999998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281420.89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74539.759999999995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42516.2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25023.309999999998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41190</v>
      </c>
      <c r="E22" s="123"/>
      <c r="F22" s="5"/>
    </row>
    <row r="23" spans="1:6" ht="13.5" thickBot="1">
      <c r="A23" s="19" t="s">
        <v>7</v>
      </c>
      <c r="B23" s="20"/>
      <c r="C23" s="21"/>
      <c r="D23" s="22">
        <v>487545.4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8295504.8900000006</v>
      </c>
      <c r="E24" s="22">
        <v>8295504.8899999997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2565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129285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934027.34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628290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75298.8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405700.26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72190.94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0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1059624.8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25884.01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162817.76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384389.64999999997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282760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25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117179.91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350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4280388.4699999988</v>
      </c>
      <c r="E62" s="123"/>
    </row>
    <row r="63" spans="1:6" ht="13.5" thickBot="1">
      <c r="A63" s="19" t="s">
        <v>13</v>
      </c>
      <c r="B63" s="20"/>
      <c r="C63" s="21"/>
      <c r="D63" s="22">
        <v>12575893.359999999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157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5968486.7199999997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1213312.2999999998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392447.99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233712.48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304276.13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74539.759999999995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42516.2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25023.309999999998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41190</v>
      </c>
      <c r="E84" s="38"/>
    </row>
    <row r="85" spans="1:5" ht="13.5" thickBot="1">
      <c r="A85" s="19" t="s">
        <v>33</v>
      </c>
      <c r="B85" s="20"/>
      <c r="C85" s="21"/>
      <c r="D85" s="22">
        <v>8295504.8899999997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8295504.8899999997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7807959.4900000002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487545.4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8295504.8900000006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384389.64999999997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8679894.540000001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42578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158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2291023.3199999998</v>
      </c>
      <c r="E6" s="120">
        <v>2556166.52</v>
      </c>
      <c r="F6" s="5"/>
    </row>
    <row r="7" spans="1:16">
      <c r="A7" s="116" t="s">
        <v>43</v>
      </c>
      <c r="B7" s="117"/>
      <c r="C7" s="118">
        <v>40110</v>
      </c>
      <c r="D7" s="119">
        <v>35337498.93</v>
      </c>
      <c r="E7" s="120">
        <v>40322979.039999999</v>
      </c>
      <c r="F7" s="5"/>
    </row>
    <row r="8" spans="1:16">
      <c r="A8" s="116" t="s">
        <v>44</v>
      </c>
      <c r="B8" s="117"/>
      <c r="C8" s="118">
        <v>40120</v>
      </c>
      <c r="D8" s="119">
        <v>3526267.56</v>
      </c>
      <c r="E8" s="120">
        <v>3880292.52</v>
      </c>
      <c r="F8" s="5"/>
    </row>
    <row r="9" spans="1:16">
      <c r="A9" s="116" t="s">
        <v>142</v>
      </c>
      <c r="B9" s="117"/>
      <c r="C9" s="118">
        <v>40130</v>
      </c>
      <c r="D9" s="119">
        <v>2021365.04</v>
      </c>
      <c r="E9" s="120">
        <v>2220836.75</v>
      </c>
      <c r="F9" s="5"/>
    </row>
    <row r="10" spans="1:16">
      <c r="A10" s="116" t="s">
        <v>47</v>
      </c>
      <c r="B10" s="117"/>
      <c r="C10" s="118">
        <v>40150</v>
      </c>
      <c r="D10" s="119">
        <v>1626104.62</v>
      </c>
      <c r="E10" s="120">
        <v>1903801.78</v>
      </c>
      <c r="F10" s="5"/>
    </row>
    <row r="11" spans="1:16">
      <c r="A11" s="116" t="s">
        <v>48</v>
      </c>
      <c r="B11" s="117"/>
      <c r="C11" s="118">
        <v>40160</v>
      </c>
      <c r="D11" s="119">
        <v>76920</v>
      </c>
      <c r="E11" s="120">
        <v>76920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44879179.469999999</v>
      </c>
      <c r="E14" s="22">
        <v>50960996.610000007</v>
      </c>
      <c r="F14" s="5"/>
    </row>
    <row r="15" spans="1:16">
      <c r="A15" s="23" t="s">
        <v>54</v>
      </c>
      <c r="B15" s="117"/>
      <c r="C15" s="25">
        <v>40301</v>
      </c>
      <c r="D15" s="26">
        <v>265143.2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4985480.1100000003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354024.96000000002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199471.71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277697.15999999997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6081817.1400000006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50960996.609999999</v>
      </c>
      <c r="E24" s="22">
        <v>50960996.609999999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1561424.36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1231210.74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69329.87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1772169.91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1512149.6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547094.69999999995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2582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97223.56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2641335.9899999998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3051169.76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229187.88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6247787.29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25336.75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70446.899999999994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2526834.87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11910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405736.63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60187.32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-5.74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397505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371395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11948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22843960.390000001</v>
      </c>
      <c r="E62" s="123"/>
    </row>
    <row r="63" spans="1:6" ht="13.5" thickBot="1">
      <c r="A63" s="19" t="s">
        <v>13</v>
      </c>
      <c r="B63" s="20"/>
      <c r="C63" s="21"/>
      <c r="D63" s="22">
        <v>73804957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158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37628522.25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3526267.56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2019795.04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1626104.62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76920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5250623.3100000005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354024.96000000002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199471.71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277697.15999999997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50959426.609999999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50959426.609999999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44879179.469999999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6081817.1400000006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50960996.609999999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2526834.87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53487831.479999997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146</v>
      </c>
      <c r="B1" s="167"/>
      <c r="C1" s="167"/>
      <c r="D1" s="167"/>
      <c r="E1" s="167"/>
    </row>
    <row r="2" spans="1:16" ht="13.5" thickBot="1">
      <c r="A2" s="167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 t="s">
        <v>42</v>
      </c>
      <c r="D6" s="119">
        <v>2429316.0499999998</v>
      </c>
      <c r="E6" s="120">
        <v>2486378.9</v>
      </c>
      <c r="F6" s="5"/>
    </row>
    <row r="7" spans="1:16">
      <c r="A7" s="116" t="s">
        <v>43</v>
      </c>
      <c r="B7" s="117"/>
      <c r="C7" s="118" t="s">
        <v>20</v>
      </c>
      <c r="D7" s="119">
        <v>13300942.369999999</v>
      </c>
      <c r="E7" s="120">
        <v>14140061.279999999</v>
      </c>
      <c r="F7" s="5"/>
    </row>
    <row r="8" spans="1:16">
      <c r="A8" s="116" t="s">
        <v>44</v>
      </c>
      <c r="B8" s="117"/>
      <c r="C8" s="118" t="s">
        <v>22</v>
      </c>
      <c r="D8" s="119">
        <v>4032618.95</v>
      </c>
      <c r="E8" s="120">
        <v>4380467.51</v>
      </c>
      <c r="F8" s="5"/>
    </row>
    <row r="9" spans="1:16">
      <c r="A9" s="116" t="s">
        <v>142</v>
      </c>
      <c r="B9" s="117"/>
      <c r="C9" s="118" t="s">
        <v>46</v>
      </c>
      <c r="D9" s="119">
        <v>627544.19999999995</v>
      </c>
      <c r="E9" s="120">
        <v>674600.88</v>
      </c>
      <c r="F9" s="5"/>
    </row>
    <row r="10" spans="1:16">
      <c r="A10" s="116" t="s">
        <v>47</v>
      </c>
      <c r="B10" s="117"/>
      <c r="C10" s="118" t="s">
        <v>25</v>
      </c>
      <c r="D10" s="119">
        <v>597843.72</v>
      </c>
      <c r="E10" s="120">
        <v>688732.67999999993</v>
      </c>
      <c r="F10" s="5"/>
    </row>
    <row r="11" spans="1:16">
      <c r="A11" s="116" t="s">
        <v>48</v>
      </c>
      <c r="B11" s="117"/>
      <c r="C11" s="118" t="s">
        <v>49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 t="s">
        <v>51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 t="s">
        <v>53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20988265.289999995</v>
      </c>
      <c r="E14" s="22">
        <v>22370241.249999996</v>
      </c>
      <c r="F14" s="5"/>
    </row>
    <row r="15" spans="1:16">
      <c r="A15" s="23" t="s">
        <v>54</v>
      </c>
      <c r="B15" s="117"/>
      <c r="C15" s="25" t="s">
        <v>55</v>
      </c>
      <c r="D15" s="26">
        <v>57062.85</v>
      </c>
      <c r="E15" s="121"/>
      <c r="F15" s="5"/>
    </row>
    <row r="16" spans="1:16">
      <c r="A16" s="23" t="s">
        <v>56</v>
      </c>
      <c r="B16" s="117"/>
      <c r="C16" s="25" t="s">
        <v>30</v>
      </c>
      <c r="D16" s="26">
        <v>839118.91</v>
      </c>
      <c r="E16" s="121"/>
      <c r="F16" s="5"/>
    </row>
    <row r="17" spans="1:6">
      <c r="A17" s="23" t="s">
        <v>57</v>
      </c>
      <c r="B17" s="117"/>
      <c r="C17" s="25" t="s">
        <v>31</v>
      </c>
      <c r="D17" s="26">
        <v>347848.56</v>
      </c>
      <c r="E17" s="121"/>
      <c r="F17" s="5"/>
    </row>
    <row r="18" spans="1:6">
      <c r="A18" s="23" t="s">
        <v>143</v>
      </c>
      <c r="B18" s="117"/>
      <c r="C18" s="25" t="s">
        <v>59</v>
      </c>
      <c r="D18" s="26">
        <v>47056.68</v>
      </c>
      <c r="E18" s="121"/>
      <c r="F18" s="5"/>
    </row>
    <row r="19" spans="1:6">
      <c r="A19" s="23" t="s">
        <v>60</v>
      </c>
      <c r="B19" s="117"/>
      <c r="C19" s="25" t="s">
        <v>32</v>
      </c>
      <c r="D19" s="26">
        <v>90888.960000000006</v>
      </c>
      <c r="E19" s="121"/>
      <c r="F19" s="5"/>
    </row>
    <row r="20" spans="1:6">
      <c r="A20" s="23" t="s">
        <v>61</v>
      </c>
      <c r="B20" s="117"/>
      <c r="C20" s="25" t="s">
        <v>62</v>
      </c>
      <c r="D20" s="26">
        <v>0</v>
      </c>
      <c r="E20" s="121"/>
      <c r="F20" s="5"/>
    </row>
    <row r="21" spans="1:6">
      <c r="A21" s="23" t="s">
        <v>63</v>
      </c>
      <c r="B21" s="122"/>
      <c r="C21" s="25" t="s">
        <v>64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 t="s">
        <v>66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1381975.96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22370241.249999996</v>
      </c>
      <c r="E24" s="22">
        <v>22370241.249999996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 t="s">
        <v>68</v>
      </c>
      <c r="D27" s="124">
        <v>0</v>
      </c>
      <c r="E27" s="121"/>
      <c r="F27" s="35"/>
    </row>
    <row r="28" spans="1:6">
      <c r="A28" s="116" t="s">
        <v>69</v>
      </c>
      <c r="B28" s="117"/>
      <c r="C28" s="118" t="s">
        <v>70</v>
      </c>
      <c r="D28" s="124">
        <v>304032.64000000001</v>
      </c>
      <c r="E28" s="121"/>
      <c r="F28" s="35"/>
    </row>
    <row r="29" spans="1:6">
      <c r="A29" s="116" t="s">
        <v>71</v>
      </c>
      <c r="B29" s="117"/>
      <c r="C29" s="118" t="s">
        <v>72</v>
      </c>
      <c r="D29" s="124">
        <v>0</v>
      </c>
      <c r="E29" s="121"/>
      <c r="F29" s="35"/>
    </row>
    <row r="30" spans="1:6">
      <c r="A30" s="116" t="s">
        <v>73</v>
      </c>
      <c r="B30" s="117"/>
      <c r="C30" s="118" t="s">
        <v>74</v>
      </c>
      <c r="D30" s="124">
        <v>0</v>
      </c>
      <c r="E30" s="123"/>
      <c r="F30" s="35"/>
    </row>
    <row r="31" spans="1:6">
      <c r="A31" s="116" t="s">
        <v>75</v>
      </c>
      <c r="B31" s="117"/>
      <c r="C31" s="118" t="s">
        <v>76</v>
      </c>
      <c r="D31" s="124">
        <v>0</v>
      </c>
      <c r="E31" s="123"/>
      <c r="F31" s="35"/>
    </row>
    <row r="32" spans="1:6">
      <c r="A32" s="116" t="s">
        <v>77</v>
      </c>
      <c r="B32" s="117"/>
      <c r="C32" s="118" t="s">
        <v>78</v>
      </c>
      <c r="D32" s="124">
        <v>459898.67</v>
      </c>
      <c r="E32" s="123"/>
      <c r="F32" s="35"/>
    </row>
    <row r="33" spans="1:10">
      <c r="A33" s="116" t="s">
        <v>79</v>
      </c>
      <c r="B33" s="117"/>
      <c r="C33" s="118" t="s">
        <v>80</v>
      </c>
      <c r="D33" s="124">
        <v>0</v>
      </c>
      <c r="E33" s="123"/>
      <c r="F33" s="35"/>
    </row>
    <row r="34" spans="1:10">
      <c r="A34" s="116" t="s">
        <v>81</v>
      </c>
      <c r="B34" s="117"/>
      <c r="C34" s="118" t="s">
        <v>82</v>
      </c>
      <c r="D34" s="124">
        <v>33067.19</v>
      </c>
      <c r="E34" s="123"/>
      <c r="F34" s="35"/>
    </row>
    <row r="35" spans="1:10">
      <c r="A35" s="116" t="s">
        <v>83</v>
      </c>
      <c r="B35" s="117"/>
      <c r="C35" s="118" t="s">
        <v>84</v>
      </c>
      <c r="D35" s="124">
        <v>0</v>
      </c>
      <c r="E35" s="123"/>
      <c r="F35" s="35"/>
    </row>
    <row r="36" spans="1:10">
      <c r="A36" s="116" t="s">
        <v>85</v>
      </c>
      <c r="B36" s="117"/>
      <c r="C36" s="118" t="s">
        <v>86</v>
      </c>
      <c r="D36" s="124">
        <v>18225.13</v>
      </c>
      <c r="E36" s="123"/>
      <c r="F36" s="35"/>
    </row>
    <row r="37" spans="1:10">
      <c r="A37" s="116" t="s">
        <v>11</v>
      </c>
      <c r="B37" s="117"/>
      <c r="C37" s="118" t="s">
        <v>171</v>
      </c>
      <c r="D37" s="124">
        <v>0</v>
      </c>
      <c r="E37" s="123"/>
      <c r="F37" s="35"/>
    </row>
    <row r="38" spans="1:10">
      <c r="A38" s="116" t="s">
        <v>87</v>
      </c>
      <c r="B38" s="117"/>
      <c r="C38" s="118" t="s">
        <v>88</v>
      </c>
      <c r="D38" s="124">
        <v>0</v>
      </c>
      <c r="E38" s="123"/>
      <c r="F38" s="35"/>
    </row>
    <row r="39" spans="1:10">
      <c r="A39" s="116" t="s">
        <v>89</v>
      </c>
      <c r="B39" s="117"/>
      <c r="C39" s="118" t="s">
        <v>90</v>
      </c>
      <c r="D39" s="124">
        <v>144341.28</v>
      </c>
      <c r="E39" s="123"/>
      <c r="F39" s="157"/>
      <c r="G39" s="5"/>
    </row>
    <row r="40" spans="1:10">
      <c r="A40" s="116" t="s">
        <v>91</v>
      </c>
      <c r="B40" s="117"/>
      <c r="C40" s="118" t="s">
        <v>92</v>
      </c>
      <c r="D40" s="124">
        <v>916303.53</v>
      </c>
      <c r="E40" s="123"/>
      <c r="F40" s="157"/>
    </row>
    <row r="41" spans="1:10">
      <c r="A41" s="116" t="s">
        <v>93</v>
      </c>
      <c r="B41" s="117"/>
      <c r="C41" s="118" t="s">
        <v>94</v>
      </c>
      <c r="D41" s="124">
        <v>1642606.26</v>
      </c>
      <c r="E41" s="123"/>
      <c r="F41" s="156"/>
    </row>
    <row r="42" spans="1:10">
      <c r="A42" s="116" t="s">
        <v>95</v>
      </c>
      <c r="B42" s="117"/>
      <c r="C42" s="118" t="s">
        <v>96</v>
      </c>
      <c r="D42" s="124">
        <v>234465</v>
      </c>
      <c r="E42" s="123"/>
      <c r="F42" s="157"/>
    </row>
    <row r="43" spans="1:10">
      <c r="A43" s="116" t="s">
        <v>97</v>
      </c>
      <c r="B43" s="117"/>
      <c r="C43" s="118" t="s">
        <v>98</v>
      </c>
      <c r="D43" s="124">
        <v>106060</v>
      </c>
      <c r="E43" s="123"/>
      <c r="F43" s="35"/>
    </row>
    <row r="44" spans="1:10">
      <c r="A44" s="116" t="s">
        <v>99</v>
      </c>
      <c r="B44" s="117"/>
      <c r="C44" s="118" t="s">
        <v>100</v>
      </c>
      <c r="D44" s="124">
        <v>92728.42</v>
      </c>
      <c r="E44" s="123"/>
      <c r="F44" s="35"/>
      <c r="J44" s="5"/>
    </row>
    <row r="45" spans="1:10">
      <c r="A45" s="116" t="s">
        <v>101</v>
      </c>
      <c r="B45" s="117"/>
      <c r="C45" s="118" t="s">
        <v>102</v>
      </c>
      <c r="D45" s="124">
        <v>909515.05</v>
      </c>
      <c r="E45" s="123"/>
      <c r="F45" s="35"/>
    </row>
    <row r="46" spans="1:10">
      <c r="A46" s="116" t="s">
        <v>103</v>
      </c>
      <c r="B46" s="117"/>
      <c r="C46" s="118" t="s">
        <v>104</v>
      </c>
      <c r="D46" s="124">
        <v>1788753.68</v>
      </c>
      <c r="E46" s="123"/>
      <c r="F46" s="35"/>
    </row>
    <row r="47" spans="1:10">
      <c r="A47" s="116" t="s">
        <v>105</v>
      </c>
      <c r="B47" s="117"/>
      <c r="C47" s="118" t="s">
        <v>106</v>
      </c>
      <c r="D47" s="124">
        <v>242489.94</v>
      </c>
      <c r="E47" s="123"/>
      <c r="F47" s="35"/>
    </row>
    <row r="48" spans="1:10">
      <c r="A48" s="116" t="s">
        <v>107</v>
      </c>
      <c r="B48" s="117"/>
      <c r="C48" s="118" t="s">
        <v>108</v>
      </c>
      <c r="D48" s="124">
        <v>2532848</v>
      </c>
      <c r="E48" s="123"/>
      <c r="F48" s="35"/>
    </row>
    <row r="49" spans="1:6">
      <c r="A49" s="116" t="s">
        <v>109</v>
      </c>
      <c r="B49" s="117"/>
      <c r="C49" s="118" t="s">
        <v>110</v>
      </c>
      <c r="D49" s="124">
        <v>31775.78</v>
      </c>
      <c r="E49" s="123"/>
      <c r="F49" s="35"/>
    </row>
    <row r="50" spans="1:6">
      <c r="A50" s="116" t="s">
        <v>111</v>
      </c>
      <c r="B50" s="117"/>
      <c r="C50" s="118" t="s">
        <v>112</v>
      </c>
      <c r="D50" s="124">
        <v>496625.35</v>
      </c>
      <c r="E50" s="123"/>
      <c r="F50" s="35"/>
    </row>
    <row r="51" spans="1:6">
      <c r="A51" s="116" t="s">
        <v>113</v>
      </c>
      <c r="B51" s="117"/>
      <c r="C51" s="118" t="s">
        <v>114</v>
      </c>
      <c r="D51" s="124">
        <v>1114776.77</v>
      </c>
      <c r="E51" s="123"/>
      <c r="F51" s="35"/>
    </row>
    <row r="52" spans="1:6">
      <c r="A52" s="116" t="s">
        <v>115</v>
      </c>
      <c r="B52" s="117"/>
      <c r="C52" s="118" t="s">
        <v>116</v>
      </c>
      <c r="D52" s="124">
        <v>385805</v>
      </c>
      <c r="E52" s="123"/>
      <c r="F52" s="35"/>
    </row>
    <row r="53" spans="1:6">
      <c r="A53" s="116" t="s">
        <v>117</v>
      </c>
      <c r="B53" s="117"/>
      <c r="C53" s="118" t="s">
        <v>118</v>
      </c>
      <c r="D53" s="124">
        <v>336200</v>
      </c>
      <c r="E53" s="123"/>
      <c r="F53" s="35"/>
    </row>
    <row r="54" spans="1:6">
      <c r="A54" s="116" t="s">
        <v>119</v>
      </c>
      <c r="B54" s="117"/>
      <c r="C54" s="118" t="s">
        <v>120</v>
      </c>
      <c r="D54" s="124">
        <v>95868.89</v>
      </c>
      <c r="E54" s="123"/>
      <c r="F54" s="35"/>
    </row>
    <row r="55" spans="1:6">
      <c r="A55" s="116" t="s">
        <v>121</v>
      </c>
      <c r="B55" s="117"/>
      <c r="C55" s="118" t="s">
        <v>122</v>
      </c>
      <c r="D55" s="124">
        <v>0</v>
      </c>
      <c r="E55" s="123"/>
      <c r="F55" s="35"/>
    </row>
    <row r="56" spans="1:6">
      <c r="A56" s="116" t="s">
        <v>123</v>
      </c>
      <c r="B56" s="117"/>
      <c r="C56" s="118" t="s">
        <v>124</v>
      </c>
      <c r="D56" s="124">
        <v>0</v>
      </c>
      <c r="E56" s="123"/>
      <c r="F56" s="35"/>
    </row>
    <row r="57" spans="1:6">
      <c r="A57" s="116" t="s">
        <v>125</v>
      </c>
      <c r="B57" s="117"/>
      <c r="C57" s="118" t="s">
        <v>126</v>
      </c>
      <c r="D57" s="124">
        <v>310</v>
      </c>
      <c r="E57" s="123"/>
      <c r="F57" s="35"/>
    </row>
    <row r="58" spans="1:6">
      <c r="A58" s="116" t="s">
        <v>127</v>
      </c>
      <c r="B58" s="117"/>
      <c r="C58" s="118" t="s">
        <v>128</v>
      </c>
      <c r="D58" s="124">
        <v>456335.52</v>
      </c>
      <c r="E58" s="123"/>
      <c r="F58" s="35"/>
    </row>
    <row r="59" spans="1:6">
      <c r="A59" s="116" t="s">
        <v>129</v>
      </c>
      <c r="B59" s="117"/>
      <c r="C59" s="118" t="s">
        <v>130</v>
      </c>
      <c r="D59" s="124">
        <v>0</v>
      </c>
      <c r="E59" s="123"/>
      <c r="F59" s="35"/>
    </row>
    <row r="60" spans="1:6">
      <c r="A60" s="116" t="s">
        <v>131</v>
      </c>
      <c r="B60" s="117"/>
      <c r="C60" s="118" t="s">
        <v>132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 t="s">
        <v>134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12343032.099999998</v>
      </c>
      <c r="E62" s="123"/>
    </row>
    <row r="63" spans="1:6" ht="13.5" thickBot="1">
      <c r="A63" s="19" t="s">
        <v>13</v>
      </c>
      <c r="B63" s="20"/>
      <c r="C63" s="21"/>
      <c r="D63" s="22">
        <v>34713273.349999994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146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15730258.419999998</v>
      </c>
      <c r="E71" s="38"/>
    </row>
    <row r="72" spans="1:5">
      <c r="A72" s="129" t="s">
        <v>18</v>
      </c>
      <c r="B72" s="130" t="s">
        <v>21</v>
      </c>
      <c r="C72" s="131" t="s">
        <v>22</v>
      </c>
      <c r="D72" s="132">
        <v>4032618.95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627544.19999999995</v>
      </c>
      <c r="E73" s="38"/>
    </row>
    <row r="74" spans="1:5">
      <c r="A74" s="129" t="s">
        <v>18</v>
      </c>
      <c r="B74" s="130" t="s">
        <v>137</v>
      </c>
      <c r="C74" s="131" t="s">
        <v>25</v>
      </c>
      <c r="D74" s="132">
        <v>597843.72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896181.76000000001</v>
      </c>
      <c r="E78" s="38"/>
    </row>
    <row r="79" spans="1:5">
      <c r="A79" s="129" t="s">
        <v>29</v>
      </c>
      <c r="B79" s="130" t="s">
        <v>21</v>
      </c>
      <c r="C79" s="131" t="s">
        <v>31</v>
      </c>
      <c r="D79" s="132">
        <v>347848.56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47056.68</v>
      </c>
      <c r="E80" s="38"/>
    </row>
    <row r="81" spans="1:5">
      <c r="A81" s="129" t="s">
        <v>29</v>
      </c>
      <c r="B81" s="130" t="s">
        <v>137</v>
      </c>
      <c r="C81" s="131" t="s">
        <v>32</v>
      </c>
      <c r="D81" s="132">
        <v>90888.960000000006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22370241.249999996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22370241.249999996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20988265.289999995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1381975.96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22370241.249999996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1114776.77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23485018.019999996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159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1007395.25</v>
      </c>
      <c r="E6" s="120">
        <v>1007395.25</v>
      </c>
      <c r="F6" s="5"/>
    </row>
    <row r="7" spans="1:16">
      <c r="A7" s="116" t="s">
        <v>43</v>
      </c>
      <c r="B7" s="117"/>
      <c r="C7" s="118">
        <v>40110</v>
      </c>
      <c r="D7" s="119">
        <v>8300939.3500000006</v>
      </c>
      <c r="E7" s="120">
        <v>8564167.6100000013</v>
      </c>
      <c r="F7" s="5"/>
    </row>
    <row r="8" spans="1:16">
      <c r="A8" s="116" t="s">
        <v>44</v>
      </c>
      <c r="B8" s="117"/>
      <c r="C8" s="118">
        <v>40120</v>
      </c>
      <c r="D8" s="119">
        <v>4303984.6400000006</v>
      </c>
      <c r="E8" s="120">
        <v>4440921.28</v>
      </c>
      <c r="F8" s="5"/>
    </row>
    <row r="9" spans="1:16">
      <c r="A9" s="116" t="s">
        <v>142</v>
      </c>
      <c r="B9" s="117"/>
      <c r="C9" s="118">
        <v>40130</v>
      </c>
      <c r="D9" s="119">
        <v>722369.08000000007</v>
      </c>
      <c r="E9" s="120">
        <v>758099.31</v>
      </c>
      <c r="F9" s="5"/>
    </row>
    <row r="10" spans="1:16">
      <c r="A10" s="116" t="s">
        <v>47</v>
      </c>
      <c r="B10" s="117"/>
      <c r="C10" s="118">
        <v>40150</v>
      </c>
      <c r="D10" s="119">
        <v>755053.75</v>
      </c>
      <c r="E10" s="120">
        <v>816431.11</v>
      </c>
      <c r="F10" s="5"/>
    </row>
    <row r="11" spans="1:16">
      <c r="A11" s="116" t="s">
        <v>48</v>
      </c>
      <c r="B11" s="117"/>
      <c r="C11" s="118">
        <v>40160</v>
      </c>
      <c r="D11" s="119">
        <v>24961.82</v>
      </c>
      <c r="E11" s="120">
        <v>24961.82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15114703.890000002</v>
      </c>
      <c r="E14" s="22">
        <v>15611976.380000001</v>
      </c>
      <c r="F14" s="5"/>
    </row>
    <row r="15" spans="1:16">
      <c r="A15" s="23" t="s">
        <v>54</v>
      </c>
      <c r="B15" s="117"/>
      <c r="C15" s="25">
        <v>40301</v>
      </c>
      <c r="D15" s="26">
        <v>0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263228.26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136936.64000000001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35730.230000000003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61377.36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497272.49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15611976.380000003</v>
      </c>
      <c r="E24" s="22">
        <v>15611976.380000003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180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63551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-6024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537781.82000000007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923175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167330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61712.75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0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818482.94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1329584.5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100420.02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2401461.2599999998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37908.92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175404.99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780777.57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742219.5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15020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84882.5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8233868.7699999996</v>
      </c>
      <c r="E62" s="123"/>
    </row>
    <row r="63" spans="1:6" ht="13.5" thickBot="1">
      <c r="A63" s="19" t="s">
        <v>13</v>
      </c>
      <c r="B63" s="20"/>
      <c r="C63" s="21"/>
      <c r="D63" s="22">
        <v>23845845.150000002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159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9308334.6000000015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4303984.6400000006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722369.08000000007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755053.75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24961.82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263228.26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136936.64000000001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35730.230000000003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61377.36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15611976.380000003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15611976.380000003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15114703.890000002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497272.49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15611976.380000003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780777.57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16392753.950000003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160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1168511.43</v>
      </c>
      <c r="E6" s="120">
        <v>1202116.76</v>
      </c>
      <c r="F6" s="5"/>
    </row>
    <row r="7" spans="1:16">
      <c r="A7" s="116" t="s">
        <v>43</v>
      </c>
      <c r="B7" s="117"/>
      <c r="C7" s="118">
        <v>40110</v>
      </c>
      <c r="D7" s="119">
        <v>8372555.0999999996</v>
      </c>
      <c r="E7" s="120">
        <v>9144566.2999999989</v>
      </c>
      <c r="F7" s="5"/>
    </row>
    <row r="8" spans="1:16">
      <c r="A8" s="116" t="s">
        <v>44</v>
      </c>
      <c r="B8" s="117"/>
      <c r="C8" s="118">
        <v>40120</v>
      </c>
      <c r="D8" s="119">
        <v>3821710.99</v>
      </c>
      <c r="E8" s="120">
        <v>4168207.79</v>
      </c>
      <c r="F8" s="5"/>
    </row>
    <row r="9" spans="1:16">
      <c r="A9" s="116" t="s">
        <v>142</v>
      </c>
      <c r="B9" s="117"/>
      <c r="C9" s="118">
        <v>40130</v>
      </c>
      <c r="D9" s="119">
        <v>821116.46</v>
      </c>
      <c r="E9" s="120">
        <v>898636.86</v>
      </c>
      <c r="F9" s="5"/>
    </row>
    <row r="10" spans="1:16">
      <c r="A10" s="116" t="s">
        <v>47</v>
      </c>
      <c r="B10" s="117"/>
      <c r="C10" s="118">
        <v>40150</v>
      </c>
      <c r="D10" s="119">
        <v>492025.80000000005</v>
      </c>
      <c r="E10" s="120">
        <v>594717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54870</v>
      </c>
      <c r="E13" s="120">
        <v>54870</v>
      </c>
      <c r="F13" s="5"/>
    </row>
    <row r="14" spans="1:16" ht="13.5" thickBot="1">
      <c r="A14" s="19" t="s">
        <v>6</v>
      </c>
      <c r="B14" s="20"/>
      <c r="C14" s="21"/>
      <c r="D14" s="22">
        <v>14730789.780000001</v>
      </c>
      <c r="E14" s="22">
        <v>16063114.709999997</v>
      </c>
      <c r="F14" s="5"/>
    </row>
    <row r="15" spans="1:16">
      <c r="A15" s="23" t="s">
        <v>54</v>
      </c>
      <c r="B15" s="117"/>
      <c r="C15" s="25">
        <v>40301</v>
      </c>
      <c r="D15" s="26">
        <v>33605.330000000009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772011.20000000007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346496.8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77520.399999999994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102691.20000000001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1332324.93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16063114.710000001</v>
      </c>
      <c r="E24" s="22">
        <v>16063114.710000001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346546.48000000004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410213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875591.57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467018.17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187260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0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837658.17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1265924.1399999999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113363.82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1786990.7400000002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45018.79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136483.92000000001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793395.75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0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8425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131704.79999999999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3895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43.94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7409533.29</v>
      </c>
      <c r="E62" s="123"/>
    </row>
    <row r="63" spans="1:6" ht="13.5" thickBot="1">
      <c r="A63" s="19" t="s">
        <v>13</v>
      </c>
      <c r="B63" s="20"/>
      <c r="C63" s="21"/>
      <c r="D63" s="22">
        <v>23472648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160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9541066.5299999993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3821710.99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821116.46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492025.80000000005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54870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805616.53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346496.8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77520.399999999994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102691.20000000001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16063114.710000001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16063114.710000001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14730789.780000001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1332324.93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16063114.710000001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793395.75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16856510.460000001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161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2078676.35</v>
      </c>
      <c r="E6" s="120">
        <v>2158525.91</v>
      </c>
      <c r="F6" s="5"/>
    </row>
    <row r="7" spans="1:16">
      <c r="A7" s="116" t="s">
        <v>43</v>
      </c>
      <c r="B7" s="117"/>
      <c r="C7" s="118">
        <v>40110</v>
      </c>
      <c r="D7" s="119">
        <v>8280317.7800000003</v>
      </c>
      <c r="E7" s="120">
        <v>8751896.4500000011</v>
      </c>
      <c r="F7" s="5"/>
    </row>
    <row r="8" spans="1:16">
      <c r="A8" s="116" t="s">
        <v>44</v>
      </c>
      <c r="B8" s="117"/>
      <c r="C8" s="118">
        <v>40120</v>
      </c>
      <c r="D8" s="119">
        <v>3731225.73</v>
      </c>
      <c r="E8" s="120">
        <v>3896365.18</v>
      </c>
      <c r="F8" s="5"/>
    </row>
    <row r="9" spans="1:16">
      <c r="A9" s="116" t="s">
        <v>142</v>
      </c>
      <c r="B9" s="117"/>
      <c r="C9" s="118">
        <v>40130</v>
      </c>
      <c r="D9" s="119">
        <v>229823.91</v>
      </c>
      <c r="E9" s="120">
        <v>231460.67</v>
      </c>
      <c r="F9" s="5"/>
    </row>
    <row r="10" spans="1:16">
      <c r="A10" s="116" t="s">
        <v>47</v>
      </c>
      <c r="B10" s="117"/>
      <c r="C10" s="118">
        <v>40150</v>
      </c>
      <c r="D10" s="119">
        <v>411333.82</v>
      </c>
      <c r="E10" s="120">
        <v>454543.24</v>
      </c>
      <c r="F10" s="5"/>
    </row>
    <row r="11" spans="1:16">
      <c r="A11" s="116" t="s">
        <v>48</v>
      </c>
      <c r="B11" s="117"/>
      <c r="C11" s="118">
        <v>40160</v>
      </c>
      <c r="D11" s="119">
        <v>187959.5</v>
      </c>
      <c r="E11" s="120">
        <v>200205.29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14919337.090000002</v>
      </c>
      <c r="E14" s="22">
        <v>15692996.74</v>
      </c>
      <c r="F14" s="5"/>
    </row>
    <row r="15" spans="1:16">
      <c r="A15" s="23" t="s">
        <v>54</v>
      </c>
      <c r="B15" s="117"/>
      <c r="C15" s="25">
        <v>40301</v>
      </c>
      <c r="D15" s="26">
        <v>79849.56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471578.67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165139.45000000001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1636.76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43209.42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12245.79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773659.65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15692996.740000002</v>
      </c>
      <c r="E24" s="22">
        <v>15692996.74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119261.17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3447949.78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6000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608273.72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18681.099999999999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773263.35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1261358.28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207890.28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1875582.86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11568.43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296199.28000000003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784860.76000000013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178641.16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10875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49686.21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1320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-396.5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9651014.8800000008</v>
      </c>
      <c r="E62" s="123"/>
    </row>
    <row r="63" spans="1:6" ht="13.5" thickBot="1">
      <c r="A63" s="19" t="s">
        <v>13</v>
      </c>
      <c r="B63" s="20"/>
      <c r="C63" s="21"/>
      <c r="D63" s="22">
        <v>25344011.620000005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161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10358994.130000001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3731225.73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229823.91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411333.82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187959.5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551428.23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165139.45000000001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1636.76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43209.42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12245.79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15692996.74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15692996.74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14919337.090000002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773659.65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15692996.740000002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784860.76000000013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16477857.500000002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162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616645.22</v>
      </c>
      <c r="E6" s="120">
        <v>622245.62</v>
      </c>
      <c r="F6" s="5"/>
    </row>
    <row r="7" spans="1:16">
      <c r="A7" s="116" t="s">
        <v>43</v>
      </c>
      <c r="B7" s="117"/>
      <c r="C7" s="118">
        <v>40110</v>
      </c>
      <c r="D7" s="119">
        <v>5425059.2400000002</v>
      </c>
      <c r="E7" s="120">
        <v>5979717.0700000003</v>
      </c>
      <c r="F7" s="5"/>
    </row>
    <row r="8" spans="1:16">
      <c r="A8" s="116" t="s">
        <v>44</v>
      </c>
      <c r="B8" s="117"/>
      <c r="C8" s="118">
        <v>40120</v>
      </c>
      <c r="D8" s="119">
        <v>1834606.8</v>
      </c>
      <c r="E8" s="120">
        <v>1939460.47</v>
      </c>
      <c r="F8" s="5"/>
    </row>
    <row r="9" spans="1:16">
      <c r="A9" s="116" t="s">
        <v>142</v>
      </c>
      <c r="B9" s="117"/>
      <c r="C9" s="118">
        <v>40130</v>
      </c>
      <c r="D9" s="119">
        <v>270653.61</v>
      </c>
      <c r="E9" s="120">
        <v>281914.70999999996</v>
      </c>
      <c r="F9" s="5"/>
    </row>
    <row r="10" spans="1:16">
      <c r="A10" s="116" t="s">
        <v>47</v>
      </c>
      <c r="B10" s="117"/>
      <c r="C10" s="118">
        <v>40150</v>
      </c>
      <c r="D10" s="119">
        <v>134343.35999999999</v>
      </c>
      <c r="E10" s="120">
        <v>153515.25</v>
      </c>
      <c r="F10" s="5"/>
    </row>
    <row r="11" spans="1:16">
      <c r="A11" s="116" t="s">
        <v>48</v>
      </c>
      <c r="B11" s="117"/>
      <c r="C11" s="118">
        <v>40160</v>
      </c>
      <c r="D11" s="119">
        <v>72375.12</v>
      </c>
      <c r="E11" s="120">
        <v>73795.259999999995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13230</v>
      </c>
      <c r="E13" s="120">
        <v>13230</v>
      </c>
      <c r="F13" s="5"/>
    </row>
    <row r="14" spans="1:16" ht="13.5" thickBot="1">
      <c r="A14" s="19" t="s">
        <v>6</v>
      </c>
      <c r="B14" s="20"/>
      <c r="C14" s="21"/>
      <c r="D14" s="22">
        <v>8366913.3500000006</v>
      </c>
      <c r="E14" s="22">
        <v>9063878.3800000008</v>
      </c>
      <c r="F14" s="5"/>
    </row>
    <row r="15" spans="1:16">
      <c r="A15" s="23" t="s">
        <v>54</v>
      </c>
      <c r="B15" s="117"/>
      <c r="C15" s="25">
        <v>40301</v>
      </c>
      <c r="D15" s="26">
        <v>5600.4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554657.82999999996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104853.67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11261.1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19171.89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1420.14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696965.03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9063878.3800000008</v>
      </c>
      <c r="E24" s="22">
        <v>9063878.3800000008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106038.39999999999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44024.34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1697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346338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531487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102330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760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15662.2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400183.54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746259.64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61668.24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1166615.53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14109.71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85702.64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443597.93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403233.2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102171.25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7494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9235.5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4588608.120000001</v>
      </c>
      <c r="E62" s="123"/>
    </row>
    <row r="63" spans="1:6" ht="13.5" thickBot="1">
      <c r="A63" s="19" t="s">
        <v>13</v>
      </c>
      <c r="B63" s="20"/>
      <c r="C63" s="21"/>
      <c r="D63" s="22">
        <v>13652486.500000002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65" t="s">
        <v>162</v>
      </c>
      <c r="B66" s="165"/>
      <c r="C66" s="165"/>
      <c r="D66" s="165"/>
      <c r="E66" s="39"/>
    </row>
    <row r="67" spans="1:5" ht="13.5" thickBot="1">
      <c r="A67" s="166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6041704.46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1834606.8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270653.61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134343.35999999999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72375.12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13230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560258.23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104853.67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11261.1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19171.89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1420.14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9063878.3800000008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9063878.3800000008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8366913.3500000006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696965.03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9063878.3800000008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443597.93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9507476.3100000005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163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8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9"/>
      <c r="F5" s="5"/>
    </row>
    <row r="6" spans="1:16">
      <c r="A6" s="116" t="s">
        <v>41</v>
      </c>
      <c r="B6" s="117"/>
      <c r="C6" s="118">
        <v>40101</v>
      </c>
      <c r="D6" s="119">
        <v>7889109.71</v>
      </c>
      <c r="E6" s="120">
        <v>8351917.2199999997</v>
      </c>
      <c r="F6" s="5"/>
    </row>
    <row r="7" spans="1:16">
      <c r="A7" s="116" t="s">
        <v>43</v>
      </c>
      <c r="B7" s="117"/>
      <c r="C7" s="118">
        <v>40110</v>
      </c>
      <c r="D7" s="119">
        <v>23361025.829999998</v>
      </c>
      <c r="E7" s="120">
        <v>26418912.779999997</v>
      </c>
      <c r="F7" s="5"/>
    </row>
    <row r="8" spans="1:16">
      <c r="A8" s="116" t="s">
        <v>44</v>
      </c>
      <c r="B8" s="117"/>
      <c r="C8" s="118">
        <v>40120</v>
      </c>
      <c r="D8" s="119">
        <v>10922858.119999999</v>
      </c>
      <c r="E8" s="120">
        <v>12185478.559999999</v>
      </c>
      <c r="F8" s="5"/>
    </row>
    <row r="9" spans="1:16">
      <c r="A9" s="116" t="s">
        <v>142</v>
      </c>
      <c r="B9" s="117"/>
      <c r="C9" s="118">
        <v>40130</v>
      </c>
      <c r="D9" s="119">
        <v>445438.35</v>
      </c>
      <c r="E9" s="120">
        <v>531197.89</v>
      </c>
      <c r="F9" s="5"/>
    </row>
    <row r="10" spans="1:16">
      <c r="A10" s="116" t="s">
        <v>47</v>
      </c>
      <c r="B10" s="117"/>
      <c r="C10" s="118">
        <v>40150</v>
      </c>
      <c r="D10" s="119">
        <v>1601458.47</v>
      </c>
      <c r="E10" s="120">
        <v>1979326.71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44219890.479999997</v>
      </c>
      <c r="E14" s="22">
        <v>49466833.160000004</v>
      </c>
      <c r="F14" s="5"/>
    </row>
    <row r="15" spans="1:16">
      <c r="A15" s="23" t="s">
        <v>54</v>
      </c>
      <c r="B15" s="117"/>
      <c r="C15" s="25">
        <v>40301</v>
      </c>
      <c r="D15" s="26">
        <v>462807.51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3057886.95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1262620.44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85759.54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377868.24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5246942.6800000006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49466833.159999996</v>
      </c>
      <c r="E24" s="22">
        <v>49466833.159999996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24795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1772647.04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1270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3649888.13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3994874.14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565001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30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87771.55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2468808.7600000002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3274077.22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767971.26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6669415.4199999999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26617.58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1049895.3500000001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2470368.2400000002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2730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75482.14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26705.59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26928348.420000006</v>
      </c>
      <c r="E62" s="123"/>
    </row>
    <row r="63" spans="1:6" ht="13.5" thickBot="1">
      <c r="A63" s="19" t="s">
        <v>13</v>
      </c>
      <c r="B63" s="20"/>
      <c r="C63" s="21"/>
      <c r="D63" s="22">
        <v>76395181.579999998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163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31250135.539999999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10922858.119999999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445438.35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1601458.47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3520694.46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1262620.44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85759.54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377868.24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49466833.159999996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49466833.159999996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44219890.479999997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5246942.6800000006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49466833.159999996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2470368.2400000002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51937201.399999999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164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1241694.2</v>
      </c>
      <c r="E6" s="120">
        <v>1395279.21</v>
      </c>
      <c r="F6" s="5"/>
    </row>
    <row r="7" spans="1:16">
      <c r="A7" s="116" t="s">
        <v>43</v>
      </c>
      <c r="B7" s="117"/>
      <c r="C7" s="118">
        <v>40110</v>
      </c>
      <c r="D7" s="119">
        <v>15171389.800000001</v>
      </c>
      <c r="E7" s="120">
        <v>18653555.09</v>
      </c>
      <c r="F7" s="5"/>
    </row>
    <row r="8" spans="1:16">
      <c r="A8" s="116" t="s">
        <v>44</v>
      </c>
      <c r="B8" s="117"/>
      <c r="C8" s="118">
        <v>40120</v>
      </c>
      <c r="D8" s="119">
        <v>5565587.3399999999</v>
      </c>
      <c r="E8" s="120">
        <v>6367722.2999999998</v>
      </c>
      <c r="F8" s="5"/>
    </row>
    <row r="9" spans="1:16">
      <c r="A9" s="116" t="s">
        <v>142</v>
      </c>
      <c r="B9" s="117"/>
      <c r="C9" s="118">
        <v>40130</v>
      </c>
      <c r="D9" s="119">
        <v>462913.36</v>
      </c>
      <c r="E9" s="120">
        <v>517898.69</v>
      </c>
      <c r="F9" s="5"/>
    </row>
    <row r="10" spans="1:16">
      <c r="A10" s="116" t="s">
        <v>47</v>
      </c>
      <c r="B10" s="117"/>
      <c r="C10" s="118">
        <v>40150</v>
      </c>
      <c r="D10" s="119">
        <v>749059.92</v>
      </c>
      <c r="E10" s="120">
        <v>1374328.35</v>
      </c>
      <c r="F10" s="5"/>
    </row>
    <row r="11" spans="1:16">
      <c r="A11" s="116" t="s">
        <v>48</v>
      </c>
      <c r="B11" s="117"/>
      <c r="C11" s="118">
        <v>40160</v>
      </c>
      <c r="D11" s="119">
        <v>36342.36</v>
      </c>
      <c r="E11" s="120">
        <v>36342.36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39330</v>
      </c>
      <c r="E13" s="120">
        <v>39330</v>
      </c>
      <c r="F13" s="5"/>
    </row>
    <row r="14" spans="1:16" ht="13.5" thickBot="1">
      <c r="A14" s="19" t="s">
        <v>6</v>
      </c>
      <c r="B14" s="20"/>
      <c r="C14" s="21"/>
      <c r="D14" s="22">
        <v>23266316.98</v>
      </c>
      <c r="E14" s="22">
        <v>28384456.000000004</v>
      </c>
      <c r="F14" s="5"/>
    </row>
    <row r="15" spans="1:16">
      <c r="A15" s="23" t="s">
        <v>54</v>
      </c>
      <c r="B15" s="117"/>
      <c r="C15" s="25">
        <v>40301</v>
      </c>
      <c r="D15" s="26">
        <v>153585.01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3482165.2900000005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802134.96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54985.33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625268.43000000005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5118139.0200000005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28384456</v>
      </c>
      <c r="E24" s="22">
        <v>28384456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203351.75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309429.5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1552584.3199999998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875657.46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0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1372227.72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1974089.43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124182.97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2858298.58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0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151238.03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1283832.97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1367403.9700000002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16760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12089056.700000001</v>
      </c>
      <c r="E62" s="123"/>
    </row>
    <row r="63" spans="1:6" ht="13.5" thickBot="1">
      <c r="A63" s="19" t="s">
        <v>13</v>
      </c>
      <c r="B63" s="20"/>
      <c r="C63" s="21"/>
      <c r="D63" s="22">
        <v>40473512.700000003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164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16413084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5565587.3399999999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462913.36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749059.92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36342.36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39330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3635750.3000000007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802134.96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54985.33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625268.43000000005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28384456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28384456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23266316.98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5118139.0200000005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28384456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1283832.97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29668288.969999999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165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2756445</v>
      </c>
      <c r="E6" s="120">
        <v>2863185</v>
      </c>
      <c r="F6" s="5"/>
    </row>
    <row r="7" spans="1:16">
      <c r="A7" s="116" t="s">
        <v>43</v>
      </c>
      <c r="B7" s="117"/>
      <c r="C7" s="118">
        <v>40110</v>
      </c>
      <c r="D7" s="119">
        <v>16010448</v>
      </c>
      <c r="E7" s="120">
        <v>16963697</v>
      </c>
      <c r="F7" s="5"/>
    </row>
    <row r="8" spans="1:16">
      <c r="A8" s="116" t="s">
        <v>44</v>
      </c>
      <c r="B8" s="117"/>
      <c r="C8" s="118">
        <v>40120</v>
      </c>
      <c r="D8" s="119">
        <v>6539514</v>
      </c>
      <c r="E8" s="120">
        <v>6832549</v>
      </c>
      <c r="F8" s="5"/>
    </row>
    <row r="9" spans="1:16">
      <c r="A9" s="116" t="s">
        <v>142</v>
      </c>
      <c r="B9" s="117"/>
      <c r="C9" s="118">
        <v>40130</v>
      </c>
      <c r="D9" s="119">
        <v>510305</v>
      </c>
      <c r="E9" s="120">
        <v>520206</v>
      </c>
      <c r="F9" s="5"/>
    </row>
    <row r="10" spans="1:16">
      <c r="A10" s="116" t="s">
        <v>47</v>
      </c>
      <c r="B10" s="117"/>
      <c r="C10" s="118">
        <v>40150</v>
      </c>
      <c r="D10" s="119">
        <v>673821</v>
      </c>
      <c r="E10" s="120">
        <v>757549</v>
      </c>
      <c r="F10" s="5"/>
    </row>
    <row r="11" spans="1:16">
      <c r="A11" s="116" t="s">
        <v>48</v>
      </c>
      <c r="B11" s="117"/>
      <c r="C11" s="118">
        <v>40160</v>
      </c>
      <c r="D11" s="119">
        <v>166509</v>
      </c>
      <c r="E11" s="120">
        <v>166509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134580</v>
      </c>
      <c r="E13" s="120">
        <v>134580</v>
      </c>
      <c r="F13" s="5"/>
    </row>
    <row r="14" spans="1:16" ht="13.5" thickBot="1">
      <c r="A14" s="19" t="s">
        <v>6</v>
      </c>
      <c r="B14" s="20"/>
      <c r="C14" s="21"/>
      <c r="D14" s="22">
        <v>26791622</v>
      </c>
      <c r="E14" s="22">
        <v>28238275</v>
      </c>
      <c r="F14" s="5"/>
    </row>
    <row r="15" spans="1:16">
      <c r="A15" s="23" t="s">
        <v>54</v>
      </c>
      <c r="B15" s="117"/>
      <c r="C15" s="25">
        <v>40301</v>
      </c>
      <c r="D15" s="26">
        <v>106740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953249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293035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9901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83728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1446653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28238275</v>
      </c>
      <c r="E24" s="22">
        <v>28238275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71178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400418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49785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23770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18037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327095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751708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1151078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1220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59022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1164612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2309116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262550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2908462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27418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318646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1405940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8200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265158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27045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103737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11654195</v>
      </c>
      <c r="E62" s="123"/>
    </row>
    <row r="63" spans="1:6" ht="13.5" thickBot="1">
      <c r="A63" s="19" t="s">
        <v>13</v>
      </c>
      <c r="B63" s="20"/>
      <c r="C63" s="21"/>
      <c r="D63" s="22">
        <v>39892470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165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18766893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6539514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510305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673821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166509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134580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1059989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293035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9901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83728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28238275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28238275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26791622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1446653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28238275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1405940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29644215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166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309829.08</v>
      </c>
      <c r="E6" s="120">
        <v>311481.3</v>
      </c>
      <c r="F6" s="5"/>
    </row>
    <row r="7" spans="1:16">
      <c r="A7" s="116" t="s">
        <v>43</v>
      </c>
      <c r="B7" s="117"/>
      <c r="C7" s="118">
        <v>40110</v>
      </c>
      <c r="D7" s="119">
        <v>2711360.74</v>
      </c>
      <c r="E7" s="120">
        <v>2766470.02</v>
      </c>
      <c r="F7" s="5"/>
    </row>
    <row r="8" spans="1:16">
      <c r="A8" s="116" t="s">
        <v>44</v>
      </c>
      <c r="B8" s="117"/>
      <c r="C8" s="118">
        <v>40120</v>
      </c>
      <c r="D8" s="119">
        <v>6888.66</v>
      </c>
      <c r="E8" s="120">
        <v>6888.66</v>
      </c>
      <c r="F8" s="5"/>
    </row>
    <row r="9" spans="1:16">
      <c r="A9" s="116" t="s">
        <v>142</v>
      </c>
      <c r="B9" s="117"/>
      <c r="C9" s="118">
        <v>40130</v>
      </c>
      <c r="D9" s="119">
        <v>528593.06000000006</v>
      </c>
      <c r="E9" s="120">
        <v>539133.8600000001</v>
      </c>
      <c r="F9" s="5"/>
    </row>
    <row r="10" spans="1:16">
      <c r="A10" s="116" t="s">
        <v>47</v>
      </c>
      <c r="B10" s="117"/>
      <c r="C10" s="118">
        <v>40150</v>
      </c>
      <c r="D10" s="119">
        <v>67223.820000000007</v>
      </c>
      <c r="E10" s="120">
        <v>69361.680000000008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47823</v>
      </c>
      <c r="E13" s="120">
        <v>47823</v>
      </c>
      <c r="F13" s="5"/>
    </row>
    <row r="14" spans="1:16" ht="13.5" thickBot="1">
      <c r="A14" s="19" t="s">
        <v>6</v>
      </c>
      <c r="B14" s="20"/>
      <c r="C14" s="21"/>
      <c r="D14" s="22">
        <v>3671718.3600000003</v>
      </c>
      <c r="E14" s="22">
        <v>3741158.52</v>
      </c>
      <c r="F14" s="5"/>
    </row>
    <row r="15" spans="1:16">
      <c r="A15" s="23" t="s">
        <v>54</v>
      </c>
      <c r="B15" s="117"/>
      <c r="C15" s="25">
        <v>40301</v>
      </c>
      <c r="D15" s="26">
        <v>1652.22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55109.279999999999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0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10540.8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2137.86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69440.160000000003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3741158.5200000005</v>
      </c>
      <c r="E24" s="22">
        <v>3741158.52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306285.99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28979.88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163134.20000000001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491081.92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37030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13051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2171.25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261592.58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266552.09999999998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31509.54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276578.42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26650.63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32198.04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180008.09999999998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850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42077.49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35016.5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20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2194787.64</v>
      </c>
      <c r="E62" s="123"/>
    </row>
    <row r="63" spans="1:6" ht="13.5" thickBot="1">
      <c r="A63" s="19" t="s">
        <v>13</v>
      </c>
      <c r="B63" s="20"/>
      <c r="C63" s="21"/>
      <c r="D63" s="22">
        <v>5935946.1600000001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166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3021189.8200000003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6888.66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528593.06000000006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67223.820000000007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47823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56761.5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0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10540.8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2137.86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3741158.52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3741158.52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3671718.3600000003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69440.160000000003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3741158.5200000005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180008.09999999998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3921166.6200000006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0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167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48740.49</v>
      </c>
      <c r="E6" s="120">
        <v>50392.71</v>
      </c>
      <c r="F6" s="5"/>
    </row>
    <row r="7" spans="1:16">
      <c r="A7" s="116" t="s">
        <v>43</v>
      </c>
      <c r="B7" s="117"/>
      <c r="C7" s="118">
        <v>40110</v>
      </c>
      <c r="D7" s="119">
        <v>16154704.970000001</v>
      </c>
      <c r="E7" s="120">
        <v>18250955.460000001</v>
      </c>
      <c r="F7" s="5"/>
    </row>
    <row r="8" spans="1:16">
      <c r="A8" s="116" t="s">
        <v>44</v>
      </c>
      <c r="B8" s="117"/>
      <c r="C8" s="118">
        <v>40120</v>
      </c>
      <c r="D8" s="119">
        <v>2411745.56</v>
      </c>
      <c r="E8" s="120">
        <v>2613575.96</v>
      </c>
      <c r="F8" s="5"/>
    </row>
    <row r="9" spans="1:16">
      <c r="A9" s="116" t="s">
        <v>142</v>
      </c>
      <c r="B9" s="117"/>
      <c r="C9" s="118">
        <v>40130</v>
      </c>
      <c r="D9" s="119">
        <v>629989.28</v>
      </c>
      <c r="E9" s="120">
        <v>641718.5</v>
      </c>
      <c r="F9" s="5"/>
    </row>
    <row r="10" spans="1:16">
      <c r="A10" s="116" t="s">
        <v>47</v>
      </c>
      <c r="B10" s="117"/>
      <c r="C10" s="118">
        <v>40150</v>
      </c>
      <c r="D10" s="119">
        <v>504770.17</v>
      </c>
      <c r="E10" s="120">
        <v>669736.56999999995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13230</v>
      </c>
      <c r="E13" s="120">
        <v>13230</v>
      </c>
      <c r="F13" s="5"/>
    </row>
    <row r="14" spans="1:16" ht="13.5" thickBot="1">
      <c r="A14" s="19" t="s">
        <v>6</v>
      </c>
      <c r="B14" s="20"/>
      <c r="C14" s="21"/>
      <c r="D14" s="22">
        <v>19763180.470000003</v>
      </c>
      <c r="E14" s="22">
        <v>22239609.200000003</v>
      </c>
      <c r="F14" s="5"/>
    </row>
    <row r="15" spans="1:16">
      <c r="A15" s="23" t="s">
        <v>54</v>
      </c>
      <c r="B15" s="117"/>
      <c r="C15" s="25">
        <v>40301</v>
      </c>
      <c r="D15" s="26">
        <v>1652.22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2096250.49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201830.39999999999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11729.22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164966.39999999999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2476428.73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22239609.200000003</v>
      </c>
      <c r="E24" s="22">
        <v>22239609.199999996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55743.64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151639.32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749684.01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790734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9675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0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1078675.4700000002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1324262.55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4819.5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3078235.02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30914.52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9969.42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1091965.54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14665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27986.5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9499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317566.05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8746034.5399999991</v>
      </c>
      <c r="E62" s="123"/>
    </row>
    <row r="63" spans="1:6" ht="13.5" thickBot="1">
      <c r="A63" s="19" t="s">
        <v>13</v>
      </c>
      <c r="B63" s="20"/>
      <c r="C63" s="21"/>
      <c r="D63" s="22">
        <v>30985643.740000002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167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16203445.460000001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2411745.56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629989.28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504770.17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13230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2097902.71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201830.39999999999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11729.22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164966.39999999999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22239609.199999999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22239609.199999999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19763180.470000003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2476428.73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22239609.200000003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1091965.54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23331574.740000002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19" spans="1:6">
      <c r="A219" s="92"/>
      <c r="B219" s="93"/>
      <c r="C219" s="94"/>
      <c r="D219" s="93"/>
      <c r="E219" s="93"/>
      <c r="F219" s="95"/>
    </row>
    <row r="273" spans="1:6">
      <c r="A273" s="5"/>
      <c r="B273" s="5"/>
      <c r="C273" s="37"/>
      <c r="D273" s="5"/>
      <c r="E273" s="5"/>
      <c r="F273" s="5"/>
    </row>
    <row r="274" spans="1:6">
      <c r="A274" s="152"/>
      <c r="B274" s="153"/>
      <c r="C274" s="154"/>
      <c r="D274" s="153"/>
      <c r="E274" s="153"/>
      <c r="F274" s="155"/>
    </row>
    <row r="275" spans="1:6">
      <c r="A275" s="5"/>
      <c r="B275" s="5"/>
      <c r="C275" s="37"/>
      <c r="D275" s="5"/>
      <c r="E275" s="5"/>
      <c r="F275" s="5"/>
    </row>
    <row r="338" spans="1:6">
      <c r="A338" s="5"/>
      <c r="B338" s="5"/>
      <c r="C338" s="37"/>
      <c r="D338" s="5"/>
      <c r="E338" s="5"/>
      <c r="F338" s="5"/>
    </row>
    <row r="339" spans="1:6">
      <c r="A339" s="152"/>
      <c r="B339" s="153"/>
      <c r="C339" s="154"/>
      <c r="D339" s="153"/>
      <c r="E339" s="153"/>
      <c r="F339" s="155"/>
    </row>
    <row r="340" spans="1:6">
      <c r="A340" s="5"/>
      <c r="B340" s="5"/>
      <c r="C340" s="37"/>
      <c r="D340" s="5"/>
      <c r="E340" s="5"/>
      <c r="F340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168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1675075.71</v>
      </c>
      <c r="E6" s="120">
        <v>1770353.73</v>
      </c>
      <c r="F6" s="5"/>
    </row>
    <row r="7" spans="1:16">
      <c r="A7" s="116" t="s">
        <v>43</v>
      </c>
      <c r="B7" s="117"/>
      <c r="C7" s="118">
        <v>40110</v>
      </c>
      <c r="D7" s="119">
        <v>47583978.510000005</v>
      </c>
      <c r="E7" s="120">
        <v>56178870.760000005</v>
      </c>
      <c r="F7" s="5"/>
    </row>
    <row r="8" spans="1:16">
      <c r="A8" s="116" t="s">
        <v>44</v>
      </c>
      <c r="B8" s="117"/>
      <c r="C8" s="118">
        <v>40120</v>
      </c>
      <c r="D8" s="119">
        <v>19166704.84</v>
      </c>
      <c r="E8" s="120">
        <v>22168906.280000001</v>
      </c>
      <c r="F8" s="5"/>
    </row>
    <row r="9" spans="1:16">
      <c r="A9" s="116" t="s">
        <v>142</v>
      </c>
      <c r="B9" s="117"/>
      <c r="C9" s="118">
        <v>40130</v>
      </c>
      <c r="D9" s="119">
        <v>549570.82000000007</v>
      </c>
      <c r="E9" s="120">
        <v>590116.95000000007</v>
      </c>
      <c r="F9" s="5"/>
    </row>
    <row r="10" spans="1:16">
      <c r="A10" s="116" t="s">
        <v>47</v>
      </c>
      <c r="B10" s="117"/>
      <c r="C10" s="118">
        <v>40150</v>
      </c>
      <c r="D10" s="119">
        <v>3046021</v>
      </c>
      <c r="E10" s="120">
        <v>3960165.56</v>
      </c>
      <c r="F10" s="5"/>
    </row>
    <row r="11" spans="1:16">
      <c r="A11" s="116" t="s">
        <v>48</v>
      </c>
      <c r="B11" s="117"/>
      <c r="C11" s="118">
        <v>40160</v>
      </c>
      <c r="D11" s="119">
        <v>184827.76</v>
      </c>
      <c r="E11" s="120">
        <v>189785.16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72206178.640000001</v>
      </c>
      <c r="E14" s="22">
        <v>84858198.440000013</v>
      </c>
      <c r="F14" s="5"/>
    </row>
    <row r="15" spans="1:16">
      <c r="A15" s="23" t="s">
        <v>54</v>
      </c>
      <c r="B15" s="117"/>
      <c r="C15" s="25">
        <v>40301</v>
      </c>
      <c r="D15" s="26">
        <v>95278.01999999999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8594892.25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3002201.44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40546.129999999997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914144.56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4957.3999999999996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12652019.800000001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84858198.439999998</v>
      </c>
      <c r="E24" s="22">
        <v>84858198.439999998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7182150.7599999998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1737474.44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3899315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1286570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2100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167591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3901514.5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6031749.29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129020.43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5663093.9799999995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27480.59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109357.29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3931168.57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202507.65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1056050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120179.78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1612341.48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37059664.75999999</v>
      </c>
      <c r="E62" s="123"/>
    </row>
    <row r="63" spans="1:6" ht="13.5" thickBot="1">
      <c r="A63" s="19" t="s">
        <v>13</v>
      </c>
      <c r="B63" s="20"/>
      <c r="C63" s="21"/>
      <c r="D63" s="22">
        <v>121917863.19999999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168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49259054.220000006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19166704.84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549570.82000000007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3046021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184827.76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8690170.2699999996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3002201.44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40546.129999999997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914144.56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4957.3999999999996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84858198.439999998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84858198.439999998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72206178.640000001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12652019.800000001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84858198.439999998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3931168.57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88789367.00999999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169</v>
      </c>
      <c r="B1" s="167"/>
      <c r="C1" s="167"/>
      <c r="D1" s="167"/>
      <c r="E1" s="167"/>
    </row>
    <row r="2" spans="1:16" ht="13.5" thickBot="1">
      <c r="A2" s="167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3681559</v>
      </c>
      <c r="E6" s="120">
        <v>4093814</v>
      </c>
      <c r="F6" s="5"/>
    </row>
    <row r="7" spans="1:16">
      <c r="A7" s="116" t="s">
        <v>43</v>
      </c>
      <c r="B7" s="117"/>
      <c r="C7" s="118">
        <v>40110</v>
      </c>
      <c r="D7" s="119">
        <v>37158822</v>
      </c>
      <c r="E7" s="120">
        <v>43471582</v>
      </c>
      <c r="F7" s="5"/>
    </row>
    <row r="8" spans="1:16">
      <c r="A8" s="116" t="s">
        <v>44</v>
      </c>
      <c r="B8" s="117"/>
      <c r="C8" s="118">
        <v>40120</v>
      </c>
      <c r="D8" s="119">
        <v>17568113</v>
      </c>
      <c r="E8" s="120">
        <v>20250303</v>
      </c>
      <c r="F8" s="5"/>
    </row>
    <row r="9" spans="1:16">
      <c r="A9" s="116" t="s">
        <v>142</v>
      </c>
      <c r="B9" s="117"/>
      <c r="C9" s="118">
        <v>40130</v>
      </c>
      <c r="D9" s="119">
        <v>517684</v>
      </c>
      <c r="E9" s="120">
        <v>518355</v>
      </c>
      <c r="F9" s="5"/>
    </row>
    <row r="10" spans="1:16">
      <c r="A10" s="116" t="s">
        <v>47</v>
      </c>
      <c r="B10" s="117"/>
      <c r="C10" s="118">
        <v>40150</v>
      </c>
      <c r="D10" s="119">
        <v>3859179</v>
      </c>
      <c r="E10" s="120">
        <v>4909417</v>
      </c>
      <c r="F10" s="5"/>
    </row>
    <row r="11" spans="1:16">
      <c r="A11" s="116" t="s">
        <v>48</v>
      </c>
      <c r="B11" s="117"/>
      <c r="C11" s="118">
        <v>40160</v>
      </c>
      <c r="D11" s="119">
        <v>58548</v>
      </c>
      <c r="E11" s="120">
        <v>63338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62843905</v>
      </c>
      <c r="E14" s="22">
        <v>73306809</v>
      </c>
      <c r="F14" s="5"/>
    </row>
    <row r="15" spans="1:16">
      <c r="A15" s="23" t="s">
        <v>54</v>
      </c>
      <c r="B15" s="117"/>
      <c r="C15" s="25">
        <v>40301</v>
      </c>
      <c r="D15" s="26">
        <v>412255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6312760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2682190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671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1050238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4790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10462904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73306809</v>
      </c>
      <c r="E24" s="22">
        <v>73306809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278705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2180772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1428894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820040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1080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125756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3667185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5900948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336539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9982511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0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638790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3681151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2035125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257863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49831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36534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2387988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1512285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35321997</v>
      </c>
      <c r="E62" s="123"/>
    </row>
    <row r="63" spans="1:6" ht="13.5" thickBot="1">
      <c r="A63" s="19" t="s">
        <v>13</v>
      </c>
      <c r="B63" s="20"/>
      <c r="C63" s="21"/>
      <c r="D63" s="22">
        <v>108628806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169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40840381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17568113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517684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3859179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58548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6725015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2682190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671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1050238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4790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73306809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73306809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62843905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10462904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73306809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3681151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76987960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141</v>
      </c>
      <c r="B1" s="167"/>
      <c r="C1" s="167"/>
      <c r="D1" s="167"/>
      <c r="E1" s="167"/>
    </row>
    <row r="2" spans="1:16" ht="13.5" thickBot="1">
      <c r="A2" s="167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840887.41</v>
      </c>
      <c r="E6" s="120">
        <v>880690.81</v>
      </c>
      <c r="F6" s="5"/>
    </row>
    <row r="7" spans="1:16">
      <c r="A7" s="116" t="s">
        <v>43</v>
      </c>
      <c r="B7" s="117"/>
      <c r="C7" s="118">
        <v>40110</v>
      </c>
      <c r="D7" s="119">
        <v>6902364.75</v>
      </c>
      <c r="E7" s="120">
        <v>7338638.6600000001</v>
      </c>
      <c r="F7" s="5"/>
    </row>
    <row r="8" spans="1:16">
      <c r="A8" s="116" t="s">
        <v>44</v>
      </c>
      <c r="B8" s="117"/>
      <c r="C8" s="118">
        <v>40120</v>
      </c>
      <c r="D8" s="119">
        <v>2154772</v>
      </c>
      <c r="E8" s="120">
        <v>2286589.6</v>
      </c>
      <c r="F8" s="5"/>
    </row>
    <row r="9" spans="1:16">
      <c r="A9" s="116" t="s">
        <v>142</v>
      </c>
      <c r="B9" s="117"/>
      <c r="C9" s="118">
        <v>40130</v>
      </c>
      <c r="D9" s="119">
        <v>337271.8</v>
      </c>
      <c r="E9" s="120">
        <v>346078.6</v>
      </c>
      <c r="F9" s="5"/>
    </row>
    <row r="10" spans="1:16">
      <c r="A10" s="116" t="s">
        <v>47</v>
      </c>
      <c r="B10" s="117"/>
      <c r="C10" s="118">
        <v>40150</v>
      </c>
      <c r="D10" s="119">
        <v>299449.24</v>
      </c>
      <c r="E10" s="120">
        <v>458490.04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5190</v>
      </c>
      <c r="E13" s="120">
        <v>5190</v>
      </c>
      <c r="F13" s="5"/>
    </row>
    <row r="14" spans="1:16" ht="13.5" thickBot="1">
      <c r="A14" s="19" t="s">
        <v>6</v>
      </c>
      <c r="B14" s="20"/>
      <c r="C14" s="21"/>
      <c r="D14" s="22">
        <v>10539935.200000001</v>
      </c>
      <c r="E14" s="22">
        <v>11315677.709999999</v>
      </c>
      <c r="F14" s="5"/>
    </row>
    <row r="15" spans="1:16">
      <c r="A15" s="23" t="s">
        <v>54</v>
      </c>
      <c r="B15" s="117"/>
      <c r="C15" s="25">
        <v>40301</v>
      </c>
      <c r="D15" s="26">
        <v>39803.4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436273.91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131817.60000000001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8806.7999999999993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159040.79999999999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775742.51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11315677.710000001</v>
      </c>
      <c r="E24" s="22">
        <v>11315677.710000003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256043.6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114862.8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11223.6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4298.3999999999996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494015.01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461500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124345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300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28368.76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587810.9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924725.24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107179.42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1524036.44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17303.93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141509.62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570371.81000000006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38655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140943.25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5547492.7799999993</v>
      </c>
      <c r="E62" s="123"/>
    </row>
    <row r="63" spans="1:6" ht="13.5" thickBot="1">
      <c r="A63" s="19" t="s">
        <v>13</v>
      </c>
      <c r="B63" s="20"/>
      <c r="C63" s="21"/>
      <c r="D63" s="22">
        <v>16863170.490000002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 s="175" customFormat="1">
      <c r="A66" s="171" t="s">
        <v>141</v>
      </c>
      <c r="B66" s="171"/>
      <c r="C66" s="171"/>
      <c r="D66" s="171"/>
      <c r="E66" s="174"/>
    </row>
    <row r="67" spans="1:5" s="175" customFormat="1" ht="13.5" thickBot="1">
      <c r="A67" s="172" t="s">
        <v>139</v>
      </c>
      <c r="B67" s="172"/>
      <c r="C67" s="172"/>
      <c r="D67" s="172"/>
      <c r="E67" s="174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7743252.1600000001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2154772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337271.8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299449.24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5190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476077.31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131817.60000000001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8806.7999999999993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159040.79999999999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11315677.710000003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11315677.710000003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10539935.200000001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775742.51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11315677.710000001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570371.81000000006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11886049.520000001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144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383498.62</v>
      </c>
      <c r="E6" s="120">
        <v>385537.77</v>
      </c>
      <c r="F6" s="5"/>
    </row>
    <row r="7" spans="1:16">
      <c r="A7" s="116" t="s">
        <v>43</v>
      </c>
      <c r="B7" s="117"/>
      <c r="C7" s="118">
        <v>40110</v>
      </c>
      <c r="D7" s="119">
        <v>1481561.28</v>
      </c>
      <c r="E7" s="120">
        <v>1529879.33</v>
      </c>
      <c r="F7" s="5"/>
    </row>
    <row r="8" spans="1:16">
      <c r="A8" s="116" t="s">
        <v>44</v>
      </c>
      <c r="B8" s="117"/>
      <c r="C8" s="118">
        <v>40120</v>
      </c>
      <c r="D8" s="119">
        <v>487704.24</v>
      </c>
      <c r="E8" s="120">
        <v>493149.69</v>
      </c>
      <c r="F8" s="5"/>
    </row>
    <row r="9" spans="1:16">
      <c r="A9" s="116" t="s">
        <v>142</v>
      </c>
      <c r="B9" s="117"/>
      <c r="C9" s="118">
        <v>40130</v>
      </c>
      <c r="D9" s="119">
        <v>285783.82</v>
      </c>
      <c r="E9" s="120">
        <v>286897.90000000002</v>
      </c>
      <c r="F9" s="5"/>
    </row>
    <row r="10" spans="1:16">
      <c r="A10" s="116" t="s">
        <v>47</v>
      </c>
      <c r="B10" s="117"/>
      <c r="C10" s="118">
        <v>40150</v>
      </c>
      <c r="D10" s="119">
        <v>25071.119999999999</v>
      </c>
      <c r="E10" s="120">
        <v>28608.42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2663619.0799999996</v>
      </c>
      <c r="E14" s="22">
        <v>2724073.11</v>
      </c>
      <c r="F14" s="5"/>
    </row>
    <row r="15" spans="1:16">
      <c r="A15" s="23" t="s">
        <v>54</v>
      </c>
      <c r="B15" s="117"/>
      <c r="C15" s="25">
        <v>40301</v>
      </c>
      <c r="D15" s="26">
        <v>2039.15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48318.05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5445.45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1114.08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3537.3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60454.030000000006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2724073.1099999994</v>
      </c>
      <c r="E24" s="22">
        <v>2724073.1099999994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86990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4272.7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153099.5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34950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17475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0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174955.44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176142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0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240988.7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0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0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115014.76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485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56037.65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7190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10485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1078085.75</v>
      </c>
      <c r="E62" s="123"/>
    </row>
    <row r="63" spans="1:6" ht="13.5" thickBot="1">
      <c r="A63" s="19" t="s">
        <v>13</v>
      </c>
      <c r="B63" s="20"/>
      <c r="C63" s="21"/>
      <c r="D63" s="22">
        <v>3802158.8599999994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144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1865059.9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487704.24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285783.82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25071.119999999999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50357.200000000004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5445.45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1114.08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3537.3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2724073.11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2724073.11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2663619.0799999996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60454.030000000006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2724073.1099999994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115014.76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2839087.8699999992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145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2684398.55</v>
      </c>
      <c r="E6" s="120">
        <v>2891703.8299999996</v>
      </c>
      <c r="F6" s="5"/>
    </row>
    <row r="7" spans="1:16">
      <c r="A7" s="116" t="s">
        <v>43</v>
      </c>
      <c r="B7" s="117"/>
      <c r="C7" s="118">
        <v>40110</v>
      </c>
      <c r="D7" s="119">
        <v>10707919.4</v>
      </c>
      <c r="E7" s="120">
        <v>12373006.52</v>
      </c>
      <c r="F7" s="5"/>
    </row>
    <row r="8" spans="1:16">
      <c r="A8" s="116" t="s">
        <v>44</v>
      </c>
      <c r="B8" s="117"/>
      <c r="C8" s="118">
        <v>40120</v>
      </c>
      <c r="D8" s="119">
        <v>4775547.8</v>
      </c>
      <c r="E8" s="120">
        <v>5362638.1399999997</v>
      </c>
      <c r="F8" s="5"/>
    </row>
    <row r="9" spans="1:16">
      <c r="A9" s="116" t="s">
        <v>142</v>
      </c>
      <c r="B9" s="117"/>
      <c r="C9" s="118">
        <v>40130</v>
      </c>
      <c r="D9" s="119">
        <v>1425320.92</v>
      </c>
      <c r="E9" s="120">
        <v>1641535.23</v>
      </c>
      <c r="F9" s="5"/>
    </row>
    <row r="10" spans="1:16">
      <c r="A10" s="116" t="s">
        <v>47</v>
      </c>
      <c r="B10" s="117"/>
      <c r="C10" s="118">
        <v>40150</v>
      </c>
      <c r="D10" s="119">
        <v>312047.5</v>
      </c>
      <c r="E10" s="120">
        <v>379779.82</v>
      </c>
      <c r="F10" s="5"/>
    </row>
    <row r="11" spans="1:16">
      <c r="A11" s="116" t="s">
        <v>48</v>
      </c>
      <c r="B11" s="117"/>
      <c r="C11" s="118">
        <v>40160</v>
      </c>
      <c r="D11" s="119">
        <v>2535.04</v>
      </c>
      <c r="E11" s="120">
        <v>2998.96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95344.88</v>
      </c>
      <c r="E13" s="120">
        <v>95344.88</v>
      </c>
      <c r="F13" s="5"/>
    </row>
    <row r="14" spans="1:16" ht="13.5" thickBot="1">
      <c r="A14" s="19" t="s">
        <v>6</v>
      </c>
      <c r="B14" s="20"/>
      <c r="C14" s="21"/>
      <c r="D14" s="22">
        <v>20003114.09</v>
      </c>
      <c r="E14" s="22">
        <v>22747007.379999999</v>
      </c>
      <c r="F14" s="5"/>
    </row>
    <row r="15" spans="1:16">
      <c r="A15" s="23" t="s">
        <v>54</v>
      </c>
      <c r="B15" s="117"/>
      <c r="C15" s="25">
        <v>40301</v>
      </c>
      <c r="D15" s="26">
        <v>207305.28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1665087.12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587090.34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216214.31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67732.320000000007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463.92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2743893.29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22747007.379999999</v>
      </c>
      <c r="E24" s="22">
        <v>22747007.380000003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400492.5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-110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100604.37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2783.52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27977.040000000001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927.84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1721193.8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1748462.95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3300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70750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33428.65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1223894.98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1872188.38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0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2449443.81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0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0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1138321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290790.03000000003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432702.93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11517151.799999999</v>
      </c>
      <c r="E62" s="123"/>
    </row>
    <row r="63" spans="1:6" ht="13.5" thickBot="1">
      <c r="A63" s="19" t="s">
        <v>13</v>
      </c>
      <c r="B63" s="20"/>
      <c r="C63" s="21"/>
      <c r="D63" s="22">
        <v>34264159.18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145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13392317.949999999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4775547.8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1425320.92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312047.5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2535.04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65390.03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1872392.4000000001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587090.34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216214.31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67732.320000000007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463.92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22717052.530000001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22717052.530000001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20003114.09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2743893.29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22747007.379999999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1138321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23885328.379999999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170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8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9"/>
      <c r="F5" s="5"/>
    </row>
    <row r="6" spans="1:16">
      <c r="A6" s="116" t="s">
        <v>41</v>
      </c>
      <c r="B6" s="117"/>
      <c r="C6" s="118">
        <v>40101</v>
      </c>
      <c r="D6" s="119">
        <v>1634786.6</v>
      </c>
      <c r="E6" s="120">
        <v>1730420.27</v>
      </c>
      <c r="F6" s="5"/>
    </row>
    <row r="7" spans="1:16">
      <c r="A7" s="116" t="s">
        <v>43</v>
      </c>
      <c r="B7" s="117"/>
      <c r="C7" s="118">
        <v>40110</v>
      </c>
      <c r="D7" s="119">
        <v>18096668.449999999</v>
      </c>
      <c r="E7" s="120">
        <v>20763004.52</v>
      </c>
      <c r="F7" s="5"/>
    </row>
    <row r="8" spans="1:16">
      <c r="A8" s="116" t="s">
        <v>44</v>
      </c>
      <c r="B8" s="117"/>
      <c r="C8" s="118">
        <v>40120</v>
      </c>
      <c r="D8" s="119">
        <v>2121348.25</v>
      </c>
      <c r="E8" s="120">
        <v>2346216.94</v>
      </c>
      <c r="F8" s="5"/>
    </row>
    <row r="9" spans="1:16">
      <c r="A9" s="116" t="s">
        <v>142</v>
      </c>
      <c r="B9" s="117"/>
      <c r="C9" s="118">
        <v>40130</v>
      </c>
      <c r="D9" s="119">
        <v>41057.1</v>
      </c>
      <c r="E9" s="120">
        <v>48619.899999999994</v>
      </c>
      <c r="F9" s="5"/>
    </row>
    <row r="10" spans="1:16">
      <c r="A10" s="116" t="s">
        <v>47</v>
      </c>
      <c r="B10" s="117"/>
      <c r="C10" s="118">
        <v>40150</v>
      </c>
      <c r="D10" s="119">
        <v>638028.72</v>
      </c>
      <c r="E10" s="120">
        <v>819033.23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22531889.120000001</v>
      </c>
      <c r="E14" s="22">
        <v>25707294.859999999</v>
      </c>
      <c r="F14" s="5"/>
    </row>
    <row r="15" spans="1:16">
      <c r="A15" s="23" t="s">
        <v>54</v>
      </c>
      <c r="B15" s="117"/>
      <c r="C15" s="25">
        <v>40301</v>
      </c>
      <c r="D15" s="26">
        <v>95633.669999999984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2666336.0700000003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224868.69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7562.7999999999984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181004.51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3175405.74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25707294.859999999</v>
      </c>
      <c r="E24" s="22">
        <v>25707294.860000007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0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562520.24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9135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4466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2610153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1234080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332270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-40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43347.46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1295757.4499999997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2088227.9499999997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164054.72999999998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4231560.5299999993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0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262367.41000000003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1239644.6099999999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168662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-300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71969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3950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976762.89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385712.54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525746.12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16210046.929999998</v>
      </c>
      <c r="E62" s="123"/>
    </row>
    <row r="63" spans="1:6" ht="13.5" thickBot="1">
      <c r="A63" s="19" t="s">
        <v>13</v>
      </c>
      <c r="B63" s="20"/>
      <c r="C63" s="21"/>
      <c r="D63" s="22">
        <v>41917341.789999999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146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19731455.050000001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2121348.25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41057.1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638028.72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2761969.74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224868.69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7562.7999999999984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181004.51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25707294.860000003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25707294.860000003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22531889.120000001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3175405.74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25707294.859999999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1239644.6099999999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26946939.469999999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2" style="1" customWidth="1"/>
    <col min="2" max="2" width="10.85546875" style="1" bestFit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147</v>
      </c>
      <c r="B1" s="167"/>
      <c r="C1" s="167"/>
      <c r="D1" s="167"/>
      <c r="E1" s="167"/>
    </row>
    <row r="2" spans="1:16" ht="13.5" thickBot="1">
      <c r="A2" s="173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4868367.9400000004</v>
      </c>
      <c r="E6" s="120">
        <v>5166980.37</v>
      </c>
      <c r="F6" s="5"/>
    </row>
    <row r="7" spans="1:16">
      <c r="A7" s="116" t="s">
        <v>43</v>
      </c>
      <c r="B7" s="117"/>
      <c r="C7" s="118">
        <v>40110</v>
      </c>
      <c r="D7" s="119">
        <v>21803690.609999999</v>
      </c>
      <c r="E7" s="120">
        <v>23953041.460000001</v>
      </c>
      <c r="F7" s="5"/>
    </row>
    <row r="8" spans="1:16">
      <c r="A8" s="116" t="s">
        <v>44</v>
      </c>
      <c r="B8" s="117"/>
      <c r="C8" s="118">
        <v>40120</v>
      </c>
      <c r="D8" s="119">
        <v>8261492.0299999993</v>
      </c>
      <c r="E8" s="120">
        <v>8751047.4799999986</v>
      </c>
      <c r="F8" s="5"/>
    </row>
    <row r="9" spans="1:16">
      <c r="A9" s="116" t="s">
        <v>142</v>
      </c>
      <c r="B9" s="117"/>
      <c r="C9" s="118">
        <v>40130</v>
      </c>
      <c r="D9" s="119">
        <v>1685069.21</v>
      </c>
      <c r="E9" s="120">
        <v>1700181.3699999999</v>
      </c>
      <c r="F9" s="5"/>
    </row>
    <row r="10" spans="1:16">
      <c r="A10" s="116" t="s">
        <v>47</v>
      </c>
      <c r="B10" s="117"/>
      <c r="C10" s="118">
        <v>40150</v>
      </c>
      <c r="D10" s="119">
        <v>1603792.8299999998</v>
      </c>
      <c r="E10" s="120">
        <v>1814997.4499999997</v>
      </c>
      <c r="F10" s="5"/>
    </row>
    <row r="11" spans="1:16">
      <c r="A11" s="116" t="s">
        <v>48</v>
      </c>
      <c r="B11" s="117"/>
      <c r="C11" s="118">
        <v>40160</v>
      </c>
      <c r="D11" s="119">
        <v>11671.98</v>
      </c>
      <c r="E11" s="120">
        <v>11671.98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151141.89000000001</v>
      </c>
      <c r="E13" s="120">
        <v>151141.89000000001</v>
      </c>
      <c r="F13" s="5"/>
    </row>
    <row r="14" spans="1:16" ht="13.5" thickBot="1">
      <c r="A14" s="19" t="s">
        <v>6</v>
      </c>
      <c r="B14" s="20"/>
      <c r="C14" s="21"/>
      <c r="D14" s="22">
        <v>38385226.489999995</v>
      </c>
      <c r="E14" s="22">
        <v>41549062</v>
      </c>
      <c r="F14" s="5"/>
    </row>
    <row r="15" spans="1:16">
      <c r="A15" s="23" t="s">
        <v>54</v>
      </c>
      <c r="B15" s="117"/>
      <c r="C15" s="25">
        <v>40301</v>
      </c>
      <c r="D15" s="26">
        <v>298612.43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2149350.8499999996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489555.45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15112.16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211204.62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3163835.5100000002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41549061.999999993</v>
      </c>
      <c r="E24" s="22">
        <v>41549061.999999993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2832727.43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0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1607105.97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2856664.95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618622.87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0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151473.5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2122392.2599999998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1559168.19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217221.43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3878997.52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83797.41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625554.66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2034585.71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215715.87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27405.439999999999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706081.72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14745.57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12302.75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0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19564563.25</v>
      </c>
      <c r="E62" s="123"/>
    </row>
    <row r="63" spans="1:6" ht="13.5" thickBot="1">
      <c r="A63" s="19" t="s">
        <v>13</v>
      </c>
      <c r="B63" s="20"/>
      <c r="C63" s="21"/>
      <c r="D63" s="22">
        <v>61113625.249999993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147</v>
      </c>
      <c r="B66" s="165"/>
      <c r="C66" s="165"/>
      <c r="D66" s="165"/>
      <c r="E66" s="39"/>
    </row>
    <row r="67" spans="1:5" ht="13.5" thickBot="1">
      <c r="A67" s="172" t="s">
        <v>139</v>
      </c>
      <c r="B67" s="166"/>
      <c r="C67" s="166"/>
      <c r="D67" s="166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26672058.550000001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8261492.0299999993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1685069.21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1603792.8299999998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11671.98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151141.89000000001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2447963.2799999998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489555.45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15112.16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211204.62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41549061.999999993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41549061.999999993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38385226.489999995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3163835.5100000002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41549061.999999993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2034585.71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43583647.709999993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73" t="s">
        <v>148</v>
      </c>
      <c r="B1" s="167"/>
      <c r="C1" s="167"/>
      <c r="D1" s="167"/>
      <c r="E1" s="167"/>
    </row>
    <row r="2" spans="1:16" ht="13.5" thickBot="1">
      <c r="A2" s="167"/>
      <c r="B2" s="167"/>
      <c r="C2" s="167"/>
      <c r="D2" s="2" t="s">
        <v>0</v>
      </c>
      <c r="E2" s="3" t="s">
        <v>140</v>
      </c>
    </row>
    <row r="3" spans="1:16" ht="13.5" thickBot="1">
      <c r="A3" s="176" t="s">
        <v>139</v>
      </c>
      <c r="B3" s="4"/>
      <c r="C3" s="4"/>
      <c r="D3" s="4"/>
      <c r="E3" s="159"/>
      <c r="F3" s="5"/>
    </row>
    <row r="4" spans="1:16" ht="12.75" customHeight="1">
      <c r="A4" s="6"/>
      <c r="B4" s="7"/>
      <c r="C4" s="8"/>
      <c r="D4" s="8" t="s">
        <v>1</v>
      </c>
      <c r="E4" s="163" t="s">
        <v>2</v>
      </c>
      <c r="F4" s="5"/>
    </row>
    <row r="5" spans="1:16">
      <c r="A5" s="115" t="s">
        <v>3</v>
      </c>
      <c r="B5" s="10"/>
      <c r="C5" s="11" t="s">
        <v>4</v>
      </c>
      <c r="D5" s="11" t="s">
        <v>5</v>
      </c>
      <c r="E5" s="164"/>
      <c r="F5" s="5"/>
    </row>
    <row r="6" spans="1:16">
      <c r="A6" s="116" t="s">
        <v>41</v>
      </c>
      <c r="B6" s="117"/>
      <c r="C6" s="118">
        <v>40101</v>
      </c>
      <c r="D6" s="119">
        <v>29189.22</v>
      </c>
      <c r="E6" s="120">
        <v>29189.22</v>
      </c>
      <c r="F6" s="5"/>
    </row>
    <row r="7" spans="1:16">
      <c r="A7" s="116" t="s">
        <v>43</v>
      </c>
      <c r="B7" s="117"/>
      <c r="C7" s="118">
        <v>40110</v>
      </c>
      <c r="D7" s="119">
        <v>840542.18</v>
      </c>
      <c r="E7" s="120">
        <v>1056837.6100000001</v>
      </c>
      <c r="F7" s="5"/>
    </row>
    <row r="8" spans="1:16">
      <c r="A8" s="116" t="s">
        <v>44</v>
      </c>
      <c r="B8" s="117"/>
      <c r="C8" s="118">
        <v>40120</v>
      </c>
      <c r="D8" s="119">
        <v>488070.88</v>
      </c>
      <c r="E8" s="120">
        <v>643277.13</v>
      </c>
      <c r="F8" s="5"/>
    </row>
    <row r="9" spans="1:16">
      <c r="A9" s="116" t="s">
        <v>142</v>
      </c>
      <c r="B9" s="117"/>
      <c r="C9" s="118">
        <v>40130</v>
      </c>
      <c r="D9" s="119">
        <v>152262.78</v>
      </c>
      <c r="E9" s="120">
        <v>162052.41</v>
      </c>
      <c r="F9" s="5"/>
    </row>
    <row r="10" spans="1:16">
      <c r="A10" s="116" t="s">
        <v>47</v>
      </c>
      <c r="B10" s="117"/>
      <c r="C10" s="118">
        <v>40150</v>
      </c>
      <c r="D10" s="119">
        <v>39651.620000000003</v>
      </c>
      <c r="E10" s="120">
        <v>68954.559999999998</v>
      </c>
      <c r="F10" s="5"/>
    </row>
    <row r="11" spans="1:16">
      <c r="A11" s="116" t="s">
        <v>48</v>
      </c>
      <c r="B11" s="117"/>
      <c r="C11" s="118">
        <v>40160</v>
      </c>
      <c r="D11" s="119">
        <v>0</v>
      </c>
      <c r="E11" s="1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6" t="s">
        <v>50</v>
      </c>
      <c r="B12" s="117"/>
      <c r="C12" s="118">
        <v>40180</v>
      </c>
      <c r="D12" s="119">
        <v>0</v>
      </c>
      <c r="E12" s="120">
        <v>0</v>
      </c>
      <c r="F12" s="5"/>
    </row>
    <row r="13" spans="1:16" ht="13.5" thickBot="1">
      <c r="A13" s="116" t="s">
        <v>52</v>
      </c>
      <c r="B13" s="117"/>
      <c r="C13" s="118">
        <v>40190</v>
      </c>
      <c r="D13" s="119">
        <v>0</v>
      </c>
      <c r="E13" s="120">
        <v>0</v>
      </c>
      <c r="F13" s="5"/>
    </row>
    <row r="14" spans="1:16" ht="13.5" thickBot="1">
      <c r="A14" s="19" t="s">
        <v>6</v>
      </c>
      <c r="B14" s="20"/>
      <c r="C14" s="21"/>
      <c r="D14" s="22">
        <v>1549716.6800000002</v>
      </c>
      <c r="E14" s="22">
        <v>1960310.93</v>
      </c>
      <c r="F14" s="5"/>
    </row>
    <row r="15" spans="1:16">
      <c r="A15" s="23" t="s">
        <v>54</v>
      </c>
      <c r="B15" s="117"/>
      <c r="C15" s="25">
        <v>40301</v>
      </c>
      <c r="D15" s="26">
        <v>0</v>
      </c>
      <c r="E15" s="121"/>
      <c r="F15" s="5"/>
    </row>
    <row r="16" spans="1:16">
      <c r="A16" s="23" t="s">
        <v>56</v>
      </c>
      <c r="B16" s="117"/>
      <c r="C16" s="25">
        <v>40310</v>
      </c>
      <c r="D16" s="26">
        <v>216295.43</v>
      </c>
      <c r="E16" s="121"/>
      <c r="F16" s="5"/>
    </row>
    <row r="17" spans="1:6">
      <c r="A17" s="23" t="s">
        <v>57</v>
      </c>
      <c r="B17" s="117"/>
      <c r="C17" s="25">
        <v>40320</v>
      </c>
      <c r="D17" s="26">
        <v>155206.25</v>
      </c>
      <c r="E17" s="121"/>
      <c r="F17" s="5"/>
    </row>
    <row r="18" spans="1:6">
      <c r="A18" s="23" t="s">
        <v>143</v>
      </c>
      <c r="B18" s="117"/>
      <c r="C18" s="25">
        <v>40330</v>
      </c>
      <c r="D18" s="26">
        <v>9789.6299999999992</v>
      </c>
      <c r="E18" s="121"/>
      <c r="F18" s="5"/>
    </row>
    <row r="19" spans="1:6">
      <c r="A19" s="23" t="s">
        <v>60</v>
      </c>
      <c r="B19" s="117"/>
      <c r="C19" s="25">
        <v>40350</v>
      </c>
      <c r="D19" s="26">
        <v>29302.94</v>
      </c>
      <c r="E19" s="121"/>
      <c r="F19" s="5"/>
    </row>
    <row r="20" spans="1:6">
      <c r="A20" s="23" t="s">
        <v>61</v>
      </c>
      <c r="B20" s="117"/>
      <c r="C20" s="25">
        <v>40360</v>
      </c>
      <c r="D20" s="26">
        <v>0</v>
      </c>
      <c r="E20" s="121"/>
      <c r="F20" s="5"/>
    </row>
    <row r="21" spans="1:6">
      <c r="A21" s="23" t="s">
        <v>63</v>
      </c>
      <c r="B21" s="122"/>
      <c r="C21" s="25">
        <v>40380</v>
      </c>
      <c r="D21" s="26">
        <v>0</v>
      </c>
      <c r="E21" s="121"/>
      <c r="F21" s="5"/>
    </row>
    <row r="22" spans="1:6" ht="13.5" thickBot="1">
      <c r="A22" s="23" t="s">
        <v>65</v>
      </c>
      <c r="B22" s="122"/>
      <c r="C22" s="25">
        <v>40390</v>
      </c>
      <c r="D22" s="26">
        <v>0</v>
      </c>
      <c r="E22" s="123"/>
      <c r="F22" s="5"/>
    </row>
    <row r="23" spans="1:6" ht="13.5" thickBot="1">
      <c r="A23" s="19" t="s">
        <v>7</v>
      </c>
      <c r="B23" s="20"/>
      <c r="C23" s="21"/>
      <c r="D23" s="22">
        <v>410594.25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1960310.9300000002</v>
      </c>
      <c r="E24" s="22">
        <v>1960310.93</v>
      </c>
      <c r="F24" s="5"/>
    </row>
    <row r="25" spans="1:6">
      <c r="A25" s="156"/>
      <c r="B25" s="31"/>
      <c r="C25" s="32"/>
      <c r="D25" s="33"/>
      <c r="E25" s="123"/>
      <c r="F25" s="5"/>
    </row>
    <row r="26" spans="1:6">
      <c r="A26" s="115" t="s">
        <v>10</v>
      </c>
      <c r="B26" s="31"/>
      <c r="C26" s="32"/>
      <c r="D26" s="33"/>
      <c r="E26" s="121"/>
      <c r="F26" s="5"/>
    </row>
    <row r="27" spans="1:6">
      <c r="A27" s="116" t="s">
        <v>67</v>
      </c>
      <c r="B27" s="117"/>
      <c r="C27" s="118">
        <v>40210</v>
      </c>
      <c r="D27" s="124">
        <v>0</v>
      </c>
      <c r="E27" s="121"/>
      <c r="F27" s="35"/>
    </row>
    <row r="28" spans="1:6">
      <c r="A28" s="116" t="s">
        <v>69</v>
      </c>
      <c r="B28" s="117"/>
      <c r="C28" s="118">
        <v>40240</v>
      </c>
      <c r="D28" s="124">
        <v>93299.38</v>
      </c>
      <c r="E28" s="121"/>
      <c r="F28" s="35"/>
    </row>
    <row r="29" spans="1:6">
      <c r="A29" s="116" t="s">
        <v>71</v>
      </c>
      <c r="B29" s="117"/>
      <c r="C29" s="118">
        <v>40249</v>
      </c>
      <c r="D29" s="124">
        <v>0</v>
      </c>
      <c r="E29" s="121"/>
      <c r="F29" s="35"/>
    </row>
    <row r="30" spans="1:6">
      <c r="A30" s="116" t="s">
        <v>73</v>
      </c>
      <c r="B30" s="117"/>
      <c r="C30" s="118">
        <v>40250</v>
      </c>
      <c r="D30" s="124">
        <v>0</v>
      </c>
      <c r="E30" s="123"/>
      <c r="F30" s="35"/>
    </row>
    <row r="31" spans="1:6">
      <c r="A31" s="116" t="s">
        <v>75</v>
      </c>
      <c r="B31" s="117"/>
      <c r="C31" s="118">
        <v>40260</v>
      </c>
      <c r="D31" s="124">
        <v>0</v>
      </c>
      <c r="E31" s="123"/>
      <c r="F31" s="35"/>
    </row>
    <row r="32" spans="1:6">
      <c r="A32" s="116" t="s">
        <v>77</v>
      </c>
      <c r="B32" s="117"/>
      <c r="C32" s="118">
        <v>40261</v>
      </c>
      <c r="D32" s="124">
        <v>0</v>
      </c>
      <c r="E32" s="123"/>
      <c r="F32" s="35"/>
    </row>
    <row r="33" spans="1:10">
      <c r="A33" s="116" t="s">
        <v>79</v>
      </c>
      <c r="B33" s="117"/>
      <c r="C33" s="118">
        <v>40262</v>
      </c>
      <c r="D33" s="124">
        <v>0</v>
      </c>
      <c r="E33" s="123"/>
      <c r="F33" s="35"/>
    </row>
    <row r="34" spans="1:10">
      <c r="A34" s="116" t="s">
        <v>81</v>
      </c>
      <c r="B34" s="117"/>
      <c r="C34" s="118">
        <v>40263</v>
      </c>
      <c r="D34" s="124">
        <v>0</v>
      </c>
      <c r="E34" s="123"/>
      <c r="F34" s="35"/>
    </row>
    <row r="35" spans="1:10">
      <c r="A35" s="116" t="s">
        <v>83</v>
      </c>
      <c r="B35" s="117"/>
      <c r="C35" s="118">
        <v>40264</v>
      </c>
      <c r="D35" s="124">
        <v>0</v>
      </c>
      <c r="E35" s="123"/>
      <c r="F35" s="35"/>
    </row>
    <row r="36" spans="1:10">
      <c r="A36" s="116" t="s">
        <v>85</v>
      </c>
      <c r="B36" s="117"/>
      <c r="C36" s="118">
        <v>40265</v>
      </c>
      <c r="D36" s="124">
        <v>0</v>
      </c>
      <c r="E36" s="123"/>
      <c r="F36" s="35"/>
    </row>
    <row r="37" spans="1:10">
      <c r="A37" s="116" t="s">
        <v>11</v>
      </c>
      <c r="B37" s="117"/>
      <c r="C37" s="118">
        <v>40266</v>
      </c>
      <c r="D37" s="124">
        <v>0</v>
      </c>
      <c r="E37" s="123"/>
      <c r="F37" s="35"/>
    </row>
    <row r="38" spans="1:10">
      <c r="A38" s="116" t="s">
        <v>87</v>
      </c>
      <c r="B38" s="117"/>
      <c r="C38" s="118">
        <v>40269</v>
      </c>
      <c r="D38" s="124">
        <v>0</v>
      </c>
      <c r="E38" s="123"/>
      <c r="F38" s="35"/>
    </row>
    <row r="39" spans="1:10">
      <c r="A39" s="116" t="s">
        <v>89</v>
      </c>
      <c r="B39" s="117"/>
      <c r="C39" s="118">
        <v>40270</v>
      </c>
      <c r="D39" s="124">
        <v>28563.360000000001</v>
      </c>
      <c r="E39" s="123"/>
      <c r="F39" s="157"/>
      <c r="G39" s="5"/>
    </row>
    <row r="40" spans="1:10">
      <c r="A40" s="116" t="s">
        <v>91</v>
      </c>
      <c r="B40" s="117"/>
      <c r="C40" s="118">
        <v>40400</v>
      </c>
      <c r="D40" s="124">
        <v>692497.69</v>
      </c>
      <c r="E40" s="123"/>
      <c r="F40" s="157"/>
    </row>
    <row r="41" spans="1:10">
      <c r="A41" s="116" t="s">
        <v>93</v>
      </c>
      <c r="B41" s="117"/>
      <c r="C41" s="118">
        <v>40450</v>
      </c>
      <c r="D41" s="124">
        <v>0</v>
      </c>
      <c r="E41" s="123"/>
      <c r="F41" s="156"/>
    </row>
    <row r="42" spans="1:10">
      <c r="A42" s="116" t="s">
        <v>95</v>
      </c>
      <c r="B42" s="117"/>
      <c r="C42" s="118">
        <v>40500</v>
      </c>
      <c r="D42" s="124">
        <v>34985</v>
      </c>
      <c r="E42" s="123"/>
      <c r="F42" s="157"/>
    </row>
    <row r="43" spans="1:10">
      <c r="A43" s="116" t="s">
        <v>97</v>
      </c>
      <c r="B43" s="117"/>
      <c r="C43" s="118">
        <v>40600</v>
      </c>
      <c r="D43" s="124">
        <v>6125</v>
      </c>
      <c r="E43" s="123"/>
      <c r="F43" s="35"/>
    </row>
    <row r="44" spans="1:10">
      <c r="A44" s="116" t="s">
        <v>99</v>
      </c>
      <c r="B44" s="117"/>
      <c r="C44" s="118">
        <v>40700</v>
      </c>
      <c r="D44" s="124">
        <v>6054</v>
      </c>
      <c r="E44" s="123"/>
      <c r="F44" s="35"/>
      <c r="J44" s="5"/>
    </row>
    <row r="45" spans="1:10">
      <c r="A45" s="116" t="s">
        <v>101</v>
      </c>
      <c r="B45" s="117"/>
      <c r="C45" s="118">
        <v>40800</v>
      </c>
      <c r="D45" s="124">
        <v>106118.17</v>
      </c>
      <c r="E45" s="123"/>
      <c r="F45" s="35"/>
    </row>
    <row r="46" spans="1:10">
      <c r="A46" s="116" t="s">
        <v>103</v>
      </c>
      <c r="B46" s="117"/>
      <c r="C46" s="118">
        <v>40850</v>
      </c>
      <c r="D46" s="124">
        <v>136649.35999999999</v>
      </c>
      <c r="E46" s="123"/>
      <c r="F46" s="35"/>
    </row>
    <row r="47" spans="1:10">
      <c r="A47" s="116" t="s">
        <v>105</v>
      </c>
      <c r="B47" s="117"/>
      <c r="C47" s="118">
        <v>40854</v>
      </c>
      <c r="D47" s="124">
        <v>2919.24</v>
      </c>
      <c r="E47" s="123"/>
      <c r="F47" s="35"/>
    </row>
    <row r="48" spans="1:10">
      <c r="A48" s="116" t="s">
        <v>107</v>
      </c>
      <c r="B48" s="117"/>
      <c r="C48" s="118">
        <v>40860</v>
      </c>
      <c r="D48" s="124">
        <v>254022.96</v>
      </c>
      <c r="E48" s="123"/>
      <c r="F48" s="35"/>
    </row>
    <row r="49" spans="1:6">
      <c r="A49" s="116" t="s">
        <v>109</v>
      </c>
      <c r="B49" s="117"/>
      <c r="C49" s="118">
        <v>40861</v>
      </c>
      <c r="D49" s="124">
        <v>8101.75</v>
      </c>
      <c r="E49" s="123"/>
      <c r="F49" s="35"/>
    </row>
    <row r="50" spans="1:6">
      <c r="A50" s="116" t="s">
        <v>111</v>
      </c>
      <c r="B50" s="117"/>
      <c r="C50" s="118">
        <v>40864</v>
      </c>
      <c r="D50" s="124">
        <v>5835.3</v>
      </c>
      <c r="E50" s="123"/>
      <c r="F50" s="35"/>
    </row>
    <row r="51" spans="1:6">
      <c r="A51" s="116" t="s">
        <v>113</v>
      </c>
      <c r="B51" s="117"/>
      <c r="C51" s="118">
        <v>40870</v>
      </c>
      <c r="D51" s="124">
        <v>97892.409999999989</v>
      </c>
      <c r="E51" s="123"/>
      <c r="F51" s="35"/>
    </row>
    <row r="52" spans="1:6">
      <c r="A52" s="116" t="s">
        <v>115</v>
      </c>
      <c r="B52" s="117"/>
      <c r="C52" s="118">
        <v>40900</v>
      </c>
      <c r="D52" s="124">
        <v>15</v>
      </c>
      <c r="E52" s="123"/>
      <c r="F52" s="35"/>
    </row>
    <row r="53" spans="1:6">
      <c r="A53" s="116" t="s">
        <v>117</v>
      </c>
      <c r="B53" s="117"/>
      <c r="C53" s="118">
        <v>40910</v>
      </c>
      <c r="D53" s="124">
        <v>0</v>
      </c>
      <c r="E53" s="123"/>
      <c r="F53" s="35"/>
    </row>
    <row r="54" spans="1:6">
      <c r="A54" s="116" t="s">
        <v>119</v>
      </c>
      <c r="B54" s="117"/>
      <c r="C54" s="118">
        <v>40920</v>
      </c>
      <c r="D54" s="124">
        <v>23280</v>
      </c>
      <c r="E54" s="123"/>
      <c r="F54" s="35"/>
    </row>
    <row r="55" spans="1:6">
      <c r="A55" s="116" t="s">
        <v>121</v>
      </c>
      <c r="B55" s="117"/>
      <c r="C55" s="118">
        <v>40930</v>
      </c>
      <c r="D55" s="124">
        <v>0</v>
      </c>
      <c r="E55" s="123"/>
      <c r="F55" s="35"/>
    </row>
    <row r="56" spans="1:6">
      <c r="A56" s="116" t="s">
        <v>123</v>
      </c>
      <c r="B56" s="117"/>
      <c r="C56" s="118">
        <v>40940</v>
      </c>
      <c r="D56" s="124">
        <v>0</v>
      </c>
      <c r="E56" s="123"/>
      <c r="F56" s="35"/>
    </row>
    <row r="57" spans="1:6">
      <c r="A57" s="116" t="s">
        <v>125</v>
      </c>
      <c r="B57" s="117"/>
      <c r="C57" s="118">
        <v>40950</v>
      </c>
      <c r="D57" s="124">
        <v>0</v>
      </c>
      <c r="E57" s="123"/>
      <c r="F57" s="35"/>
    </row>
    <row r="58" spans="1:6">
      <c r="A58" s="116" t="s">
        <v>127</v>
      </c>
      <c r="B58" s="117"/>
      <c r="C58" s="118">
        <v>40960</v>
      </c>
      <c r="D58" s="124">
        <v>0</v>
      </c>
      <c r="E58" s="123"/>
      <c r="F58" s="35"/>
    </row>
    <row r="59" spans="1:6">
      <c r="A59" s="116" t="s">
        <v>129</v>
      </c>
      <c r="B59" s="117"/>
      <c r="C59" s="118">
        <v>40970</v>
      </c>
      <c r="D59" s="124">
        <v>0</v>
      </c>
      <c r="E59" s="123"/>
      <c r="F59" s="35"/>
    </row>
    <row r="60" spans="1:6">
      <c r="A60" s="116" t="s">
        <v>131</v>
      </c>
      <c r="B60" s="117"/>
      <c r="C60" s="118">
        <v>40990</v>
      </c>
      <c r="D60" s="124">
        <v>0</v>
      </c>
      <c r="E60" s="123"/>
      <c r="F60" s="35"/>
    </row>
    <row r="61" spans="1:6" ht="13.5" thickBot="1">
      <c r="A61" s="116" t="s">
        <v>133</v>
      </c>
      <c r="B61" s="117"/>
      <c r="C61" s="118">
        <v>40991</v>
      </c>
      <c r="D61" s="124">
        <v>-957992.08</v>
      </c>
      <c r="E61" s="123"/>
      <c r="F61" s="35"/>
    </row>
    <row r="62" spans="1:6" ht="13.5" thickBot="1">
      <c r="A62" s="19" t="s">
        <v>12</v>
      </c>
      <c r="B62" s="20"/>
      <c r="C62" s="21"/>
      <c r="D62" s="22">
        <v>538366.53999999992</v>
      </c>
      <c r="E62" s="123"/>
    </row>
    <row r="63" spans="1:6" ht="13.5" thickBot="1">
      <c r="A63" s="19" t="s">
        <v>13</v>
      </c>
      <c r="B63" s="20"/>
      <c r="C63" s="21"/>
      <c r="D63" s="22">
        <v>2498677.4700000002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71" t="s">
        <v>148</v>
      </c>
      <c r="B66" s="171"/>
      <c r="C66" s="171"/>
      <c r="D66" s="171"/>
      <c r="E66" s="39"/>
    </row>
    <row r="67" spans="1:5" ht="13.5" thickBot="1">
      <c r="A67" s="172" t="s">
        <v>139</v>
      </c>
      <c r="B67" s="172"/>
      <c r="C67" s="172"/>
      <c r="D67" s="172"/>
      <c r="E67" s="39"/>
    </row>
    <row r="68" spans="1:5">
      <c r="A68" s="125" t="s">
        <v>14</v>
      </c>
      <c r="B68" s="10"/>
      <c r="C68" s="41"/>
      <c r="D68" s="126"/>
      <c r="E68" s="38"/>
    </row>
    <row r="69" spans="1:5">
      <c r="A69" s="127"/>
      <c r="B69" s="31"/>
      <c r="C69" s="41"/>
      <c r="D69" s="128"/>
      <c r="E69" s="38"/>
    </row>
    <row r="70" spans="1:5" ht="13.5" thickBot="1">
      <c r="A70" s="125" t="s">
        <v>15</v>
      </c>
      <c r="B70" s="31"/>
      <c r="C70" s="41" t="s">
        <v>16</v>
      </c>
      <c r="D70" s="126" t="s">
        <v>17</v>
      </c>
      <c r="E70" s="38"/>
    </row>
    <row r="71" spans="1:5">
      <c r="A71" s="45" t="s">
        <v>18</v>
      </c>
      <c r="B71" s="46" t="s">
        <v>19</v>
      </c>
      <c r="C71" s="108" t="s">
        <v>136</v>
      </c>
      <c r="D71" s="109">
        <v>869731.4</v>
      </c>
      <c r="E71" s="38"/>
    </row>
    <row r="72" spans="1:5">
      <c r="A72" s="129" t="s">
        <v>18</v>
      </c>
      <c r="B72" s="130" t="s">
        <v>21</v>
      </c>
      <c r="C72" s="131">
        <v>40120</v>
      </c>
      <c r="D72" s="132">
        <v>488070.88</v>
      </c>
      <c r="E72" s="38"/>
    </row>
    <row r="73" spans="1:5">
      <c r="A73" s="129" t="s">
        <v>18</v>
      </c>
      <c r="B73" s="130" t="s">
        <v>23</v>
      </c>
      <c r="C73" s="131">
        <v>40130</v>
      </c>
      <c r="D73" s="132">
        <v>152262.78</v>
      </c>
      <c r="E73" s="38"/>
    </row>
    <row r="74" spans="1:5">
      <c r="A74" s="129" t="s">
        <v>18</v>
      </c>
      <c r="B74" s="130" t="s">
        <v>137</v>
      </c>
      <c r="C74" s="131">
        <v>40150</v>
      </c>
      <c r="D74" s="132">
        <v>39651.620000000003</v>
      </c>
      <c r="E74" s="38"/>
    </row>
    <row r="75" spans="1:5">
      <c r="A75" s="129" t="s">
        <v>18</v>
      </c>
      <c r="B75" s="130" t="s">
        <v>26</v>
      </c>
      <c r="C75" s="131">
        <v>40160</v>
      </c>
      <c r="D75" s="132">
        <v>0</v>
      </c>
      <c r="E75" s="38"/>
    </row>
    <row r="76" spans="1:5">
      <c r="A76" s="129" t="s">
        <v>18</v>
      </c>
      <c r="B76" s="130" t="s">
        <v>27</v>
      </c>
      <c r="C76" s="131">
        <v>40180</v>
      </c>
      <c r="D76" s="132">
        <v>0</v>
      </c>
      <c r="E76" s="38"/>
    </row>
    <row r="77" spans="1:5">
      <c r="A77" s="129" t="s">
        <v>18</v>
      </c>
      <c r="B77" s="130" t="s">
        <v>28</v>
      </c>
      <c r="C77" s="131">
        <v>40190</v>
      </c>
      <c r="D77" s="132">
        <v>0</v>
      </c>
      <c r="E77" s="38"/>
    </row>
    <row r="78" spans="1:5">
      <c r="A78" s="129" t="s">
        <v>29</v>
      </c>
      <c r="B78" s="130" t="s">
        <v>19</v>
      </c>
      <c r="C78" s="131" t="s">
        <v>138</v>
      </c>
      <c r="D78" s="132">
        <v>216295.43</v>
      </c>
      <c r="E78" s="38"/>
    </row>
    <row r="79" spans="1:5">
      <c r="A79" s="129" t="s">
        <v>29</v>
      </c>
      <c r="B79" s="130" t="s">
        <v>21</v>
      </c>
      <c r="C79" s="131">
        <v>40320</v>
      </c>
      <c r="D79" s="132">
        <v>155206.25</v>
      </c>
      <c r="E79" s="38"/>
    </row>
    <row r="80" spans="1:5">
      <c r="A80" s="129" t="s">
        <v>29</v>
      </c>
      <c r="B80" s="130" t="s">
        <v>23</v>
      </c>
      <c r="C80" s="131">
        <v>40330</v>
      </c>
      <c r="D80" s="132">
        <v>9789.6299999999992</v>
      </c>
      <c r="E80" s="38"/>
    </row>
    <row r="81" spans="1:5">
      <c r="A81" s="129" t="s">
        <v>29</v>
      </c>
      <c r="B81" s="130" t="s">
        <v>137</v>
      </c>
      <c r="C81" s="131">
        <v>40350</v>
      </c>
      <c r="D81" s="132">
        <v>29302.94</v>
      </c>
      <c r="E81" s="38"/>
    </row>
    <row r="82" spans="1:5">
      <c r="A82" s="129" t="s">
        <v>29</v>
      </c>
      <c r="B82" s="133" t="s">
        <v>26</v>
      </c>
      <c r="C82" s="131">
        <v>40360</v>
      </c>
      <c r="D82" s="132">
        <v>0</v>
      </c>
      <c r="E82" s="38"/>
    </row>
    <row r="83" spans="1:5">
      <c r="A83" s="129" t="s">
        <v>29</v>
      </c>
      <c r="B83" s="133" t="s">
        <v>27</v>
      </c>
      <c r="C83" s="131">
        <v>40380</v>
      </c>
      <c r="D83" s="132">
        <v>0</v>
      </c>
      <c r="E83" s="38"/>
    </row>
    <row r="84" spans="1:5" ht="13.5" thickBot="1">
      <c r="A84" s="129" t="s">
        <v>29</v>
      </c>
      <c r="B84" s="133" t="s">
        <v>28</v>
      </c>
      <c r="C84" s="131">
        <v>40390</v>
      </c>
      <c r="D84" s="132">
        <v>0</v>
      </c>
      <c r="E84" s="38"/>
    </row>
    <row r="85" spans="1:5" ht="13.5" thickBot="1">
      <c r="A85" s="19" t="s">
        <v>33</v>
      </c>
      <c r="B85" s="20"/>
      <c r="C85" s="21"/>
      <c r="D85" s="22">
        <v>1960310.93</v>
      </c>
      <c r="E85" s="38"/>
    </row>
    <row r="86" spans="1:5">
      <c r="A86" s="134"/>
      <c r="B86" s="52"/>
      <c r="C86" s="53"/>
      <c r="D86" s="135"/>
      <c r="E86" s="38"/>
    </row>
    <row r="87" spans="1:5" ht="13.5" thickBot="1">
      <c r="A87" s="136" t="s">
        <v>34</v>
      </c>
      <c r="B87" s="52"/>
      <c r="C87" s="53"/>
      <c r="D87" s="135"/>
      <c r="E87" s="38"/>
    </row>
    <row r="88" spans="1:5">
      <c r="A88" s="137" t="s">
        <v>18</v>
      </c>
      <c r="B88" s="138" t="s">
        <v>19</v>
      </c>
      <c r="C88" s="108" t="s">
        <v>136</v>
      </c>
      <c r="D88" s="132">
        <v>0</v>
      </c>
      <c r="E88" s="38"/>
    </row>
    <row r="89" spans="1:5" ht="13.5" thickBot="1">
      <c r="A89" s="139" t="s">
        <v>29</v>
      </c>
      <c r="B89" s="140" t="s">
        <v>19</v>
      </c>
      <c r="C89" s="131" t="s">
        <v>138</v>
      </c>
      <c r="D89" s="141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7"/>
      <c r="B91" s="52"/>
      <c r="C91" s="53"/>
      <c r="D91" s="135"/>
      <c r="E91" s="38"/>
    </row>
    <row r="92" spans="1:5" ht="13.5" thickBot="1">
      <c r="A92" s="19" t="s">
        <v>36</v>
      </c>
      <c r="B92" s="20"/>
      <c r="C92" s="21"/>
      <c r="D92" s="22">
        <v>1960310.93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60" t="s">
        <v>37</v>
      </c>
      <c r="B94" s="161"/>
      <c r="C94" s="64"/>
      <c r="D94" s="65"/>
      <c r="E94" s="38"/>
    </row>
    <row r="95" spans="1:5">
      <c r="A95" s="66" t="s">
        <v>18</v>
      </c>
      <c r="B95" s="67"/>
      <c r="C95" s="68"/>
      <c r="D95" s="69">
        <v>1549716.6800000002</v>
      </c>
      <c r="E95" s="38"/>
    </row>
    <row r="96" spans="1:5">
      <c r="A96" s="142"/>
      <c r="B96" s="52"/>
      <c r="C96" s="143"/>
      <c r="D96" s="144"/>
      <c r="E96" s="38"/>
    </row>
    <row r="97" spans="1:256">
      <c r="A97" s="145" t="s">
        <v>29</v>
      </c>
      <c r="B97" s="146"/>
      <c r="C97" s="147"/>
      <c r="D97" s="148">
        <v>410594.25</v>
      </c>
      <c r="E97" s="38"/>
    </row>
    <row r="98" spans="1:256" ht="13.5" thickBot="1">
      <c r="A98" s="77"/>
      <c r="B98" s="52"/>
      <c r="C98" s="143"/>
      <c r="D98" s="144"/>
      <c r="E98" s="38"/>
    </row>
    <row r="99" spans="1:256" ht="13.5" thickBot="1">
      <c r="A99" s="78" t="s">
        <v>2</v>
      </c>
      <c r="B99" s="79"/>
      <c r="C99" s="80"/>
      <c r="D99" s="81">
        <v>1960310.9300000002</v>
      </c>
      <c r="E99" s="38"/>
    </row>
    <row r="100" spans="1:256">
      <c r="A100" s="149"/>
      <c r="B100" s="67"/>
      <c r="C100" s="62"/>
      <c r="D100" s="83"/>
      <c r="E100" s="38"/>
    </row>
    <row r="101" spans="1:256">
      <c r="A101" s="150" t="s">
        <v>38</v>
      </c>
      <c r="B101" s="85"/>
      <c r="C101" s="86"/>
      <c r="D101" s="151">
        <v>97892.409999999989</v>
      </c>
      <c r="E101" s="38"/>
    </row>
    <row r="102" spans="1:256" ht="13.5" thickBot="1">
      <c r="A102" s="149"/>
      <c r="B102" s="88"/>
      <c r="C102" s="62"/>
      <c r="D102" s="144"/>
      <c r="E102" s="38"/>
    </row>
    <row r="103" spans="1:256" ht="13.5" thickBot="1">
      <c r="A103" s="19" t="s">
        <v>39</v>
      </c>
      <c r="B103" s="20"/>
      <c r="C103" s="21"/>
      <c r="D103" s="22">
        <v>2058203.34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2"/>
      <c r="B229" s="153"/>
      <c r="C229" s="154"/>
      <c r="D229" s="153"/>
      <c r="E229" s="153"/>
      <c r="F229" s="155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2"/>
      <c r="B246" s="153"/>
      <c r="C246" s="154"/>
      <c r="D246" s="153"/>
      <c r="E246" s="153"/>
      <c r="F246" s="155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2"/>
      <c r="B295" s="153"/>
      <c r="C295" s="154"/>
      <c r="D295" s="153"/>
      <c r="E295" s="153"/>
      <c r="F295" s="155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2"/>
      <c r="B307" s="153"/>
      <c r="C307" s="154"/>
      <c r="D307" s="153"/>
      <c r="E307" s="153"/>
      <c r="F307" s="155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2"/>
      <c r="B321" s="153"/>
      <c r="C321" s="154"/>
      <c r="D321" s="153"/>
      <c r="E321" s="153"/>
      <c r="F321" s="155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2"/>
      <c r="B334" s="153"/>
      <c r="C334" s="154"/>
      <c r="D334" s="153"/>
      <c r="E334" s="153"/>
      <c r="F334" s="155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2"/>
      <c r="B415" s="153"/>
      <c r="C415" s="154"/>
      <c r="D415" s="153"/>
      <c r="E415" s="153"/>
      <c r="F415" s="155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2"/>
      <c r="B480" s="153"/>
      <c r="C480" s="154"/>
      <c r="D480" s="153"/>
      <c r="E480" s="153"/>
      <c r="F480" s="155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FCS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FCS!Print_Area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Jamaal</dc:creator>
  <cp:lastModifiedBy>Sisley, Dottie</cp:lastModifiedBy>
  <cp:lastPrinted>2020-01-10T15:36:18Z</cp:lastPrinted>
  <dcterms:created xsi:type="dcterms:W3CDTF">2014-11-25T21:05:56Z</dcterms:created>
  <dcterms:modified xsi:type="dcterms:W3CDTF">2020-02-13T15:17:42Z</dcterms:modified>
</cp:coreProperties>
</file>