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showInkAnnotation="0" autoCompressPictures="0"/>
  <mc:AlternateContent xmlns:mc="http://schemas.openxmlformats.org/markup-compatibility/2006">
    <mc:Choice Requires="x15">
      <x15ac:absPath xmlns:x15ac="http://schemas.microsoft.com/office/spreadsheetml/2010/11/ac" url="https://floridadoe-my.sharepoint.com/personal/jazmine_mizzell_fldoe_org/Documents/Documents/Web Request/July 2024/7.8.24/"/>
    </mc:Choice>
  </mc:AlternateContent>
  <xr:revisionPtr revIDLastSave="0" documentId="8_{638D3B70-0033-499D-B071-1D90374200E6}" xr6:coauthVersionLast="36" xr6:coauthVersionMax="36" xr10:uidLastSave="{00000000-0000-0000-0000-000000000000}"/>
  <bookViews>
    <workbookView xWindow="28680" yWindow="-120" windowWidth="29040" windowHeight="15720" tabRatio="848" xr2:uid="{00000000-000D-0000-FFFF-FFFF00000000}"/>
  </bookViews>
  <sheets>
    <sheet name="Table of Contents" sheetId="64" r:id="rId1"/>
    <sheet name="Points of Interest" sheetId="65" r:id="rId2"/>
    <sheet name="FB 1.1T FALL HDCT FT-PT STATUS" sheetId="1" r:id="rId3"/>
    <sheet name="FB 1.2T FALL HDCT RACE" sheetId="2" r:id="rId4"/>
    <sheet name="FB 1.3T FALL HDCT FT-PT RACE SX" sheetId="3" r:id="rId5"/>
    <sheet name="FB 1.4T FALL HDCT COLL RACE SEX" sheetId="4" r:id="rId6"/>
    <sheet name="FB 1.5T 5YR FALL HDCT STATUS" sheetId="5" r:id="rId7"/>
    <sheet name="FB 1.6T 5YR FALL HDCT RACE" sheetId="6" r:id="rId8"/>
    <sheet name="FB 1.7T FALL HDCT FT-PT AGE SEX" sheetId="7" r:id="rId9"/>
    <sheet name="FB 2.1T ANNUAL STUDENT HDCT" sheetId="11" r:id="rId10"/>
    <sheet name="FB 2.2T ANNUAL UNDUP HDCT" sheetId="66" r:id="rId11"/>
    <sheet name="FB 2.3.1T 5YR SERVED LOWER" sheetId="69" r:id="rId12"/>
    <sheet name="FB 2.3.2T 5YR SERVED UPPER" sheetId="70" r:id="rId13"/>
    <sheet name="FB 2.3.3T 5YR SERVED ALL" sheetId="71" r:id="rId14"/>
    <sheet name="FB 2.3.4T 5YR ENROLLED LOWER" sheetId="72" r:id="rId15"/>
    <sheet name="FB 2.3.5T 5YR ENROLLED UPPER" sheetId="73" r:id="rId16"/>
    <sheet name="FB 2.3.6T 5YR ENROLLED ALL" sheetId="74" r:id="rId17"/>
    <sheet name="FB 2.3.7T 5YR FUNDED LOWER" sheetId="75" r:id="rId18"/>
    <sheet name="FB 2.3.8T 5YR FUNDED UPPER" sheetId="76" r:id="rId19"/>
    <sheet name="FB 2.3.9T 5YR FUNDED ALL" sheetId="77" r:id="rId20"/>
    <sheet name="FB 2.4T 5YR DISAB HDCT" sheetId="10" r:id="rId21"/>
    <sheet name="FB 3.1T FUNDED FTE BY PROG AREA" sheetId="21" r:id="rId22"/>
    <sheet name="FB 3.2.1T FUNDED FTE LOWER" sheetId="67" r:id="rId23"/>
    <sheet name="FB 3.2.2T FUNDED FTE ALL" sheetId="68" r:id="rId24"/>
    <sheet name="FB 3.3T ANN FUNDED FTE DISCPLIN" sheetId="104" r:id="rId25"/>
    <sheet name="FB 3.4T FUNDED FTE % PROG AREA" sheetId="20" r:id="rId26"/>
    <sheet name="FB 4.1T CRED PROG HDCT BY PROG" sheetId="41" r:id="rId27"/>
    <sheet name="FB 4.2T CRED PROG HDCT BY AWARD" sheetId="40" r:id="rId28"/>
    <sheet name="FB 4.3.1T CRED PROG HDCT AA" sheetId="25" r:id="rId29"/>
    <sheet name="FB 4.3.2T CRED PROG HDCT EPI" sheetId="103" r:id="rId30"/>
    <sheet name="FB 4.3.3T CRED PROG HDCT CPP" sheetId="102" r:id="rId31"/>
    <sheet name="FB 4.3.4T CRED PROG HDCT AS" sheetId="28" r:id="rId32"/>
    <sheet name="FB 4.3.5T CRED PROG HDCT APPR" sheetId="29" r:id="rId33"/>
    <sheet name="FB 4.3.6T CRED PROG HDCT CCC" sheetId="30" r:id="rId34"/>
    <sheet name="FB 4.3.7T CRED PROG HDCT ATC" sheetId="101" r:id="rId35"/>
    <sheet name="FB 4.3.8T CRED PROG HDCT ALL" sheetId="32" r:id="rId36"/>
    <sheet name="FB 4.4T PROG ENROLL HDCT" sheetId="33" r:id="rId37"/>
    <sheet name="FB 4.5T CRED WORK ED HDCT PROG" sheetId="34" r:id="rId38"/>
    <sheet name="FB 4.6T CRED WORK ED APPR HDCT" sheetId="100" r:id="rId39"/>
    <sheet name="FB 4.7.1T BACH-ED HDCT DEMOG" sheetId="99" r:id="rId40"/>
    <sheet name="FB 4.7.2T BACH-NURS HDCT DEMOG" sheetId="37" r:id="rId41"/>
    <sheet name="FB 4.7.3T BACH-OTHER HDCT DEMOG" sheetId="38" r:id="rId42"/>
    <sheet name="FB 4.7.4T BACH-ALL HDCT DEMOG" sheetId="39" r:id="rId43"/>
    <sheet name="FB 5.1T CRED PROG COMP BY AWARD" sheetId="43" r:id="rId44"/>
    <sheet name="FB 5.2T MIN CRED PROG COMP" sheetId="44" r:id="rId45"/>
    <sheet name="FB 5.3T CRED PROG COMPS HDCT" sheetId="45" r:id="rId46"/>
    <sheet name="FB 5.41T AA" sheetId="46" r:id="rId47"/>
    <sheet name="FB 5.42T EPI" sheetId="98" r:id="rId48"/>
    <sheet name="FB 5.43T CPP" sheetId="97" r:id="rId49"/>
    <sheet name="FB 5.44T AS" sheetId="49" r:id="rId50"/>
    <sheet name="FB 5.45T CC" sheetId="50" r:id="rId51"/>
    <sheet name="FB 5.46T CCC" sheetId="51" r:id="rId52"/>
    <sheet name="FB 5.47T ADV TECH CERT" sheetId="96" r:id="rId53"/>
    <sheet name="FB 5.48T ALL" sheetId="42" r:id="rId54"/>
    <sheet name="FB 5.5.1T BACH_EDUC" sheetId="95" r:id="rId55"/>
    <sheet name="FB 5.5.2T BACH_NURSING" sheetId="94" r:id="rId56"/>
    <sheet name="FB 5.5.3T BACH_OTHER" sheetId="93" r:id="rId57"/>
    <sheet name="FB 5.5.4T BACH_ALL" sheetId="92" r:id="rId58"/>
    <sheet name="FB 6.1T EMP HDCT BY OCCUP" sheetId="57" r:id="rId59"/>
    <sheet name="FB 6.2T EMP HDCT" sheetId="58" r:id="rId60"/>
    <sheet name="FB 6.3T EMP HDCT DEMOG" sheetId="59" r:id="rId61"/>
    <sheet name="FB 6.4T EMP HDCT OCC ACT DEMOG" sheetId="60" r:id="rId62"/>
    <sheet name="FB 6.5T AVG SAL FT INST BY SEM" sheetId="61" r:id="rId63"/>
    <sheet name="FB 6.6T EMPLOYED BY COLL BY SEM" sheetId="62" r:id="rId64"/>
    <sheet name="FB 6.7T AVG SAL FT INST DEG" sheetId="63" r:id="rId65"/>
    <sheet name="FB 7.1T OP EXP" sheetId="78" r:id="rId66"/>
    <sheet name="FB 7.2T OP BUDG FUND HIST" sheetId="79" r:id="rId67"/>
    <sheet name="FB 7.3T and 7.4T COST ANALYSIS" sheetId="80" r:id="rId68"/>
    <sheet name="FB 7.5T CA-EXP BY CAT" sheetId="81" r:id="rId69"/>
    <sheet name="FB 7.6T COST ANALYSIS SUMM" sheetId="82" r:id="rId70"/>
    <sheet name="FB 7.6.2T" sheetId="83" r:id="rId71"/>
    <sheet name="FB 7.7T COST ANALYSIS EXP BY CR" sheetId="84" r:id="rId72"/>
    <sheet name="FB 7.8T STUDENT FEES LL RES" sheetId="85" r:id="rId73"/>
    <sheet name="FB 7.9T STUDENT FEES LL NR" sheetId="86" r:id="rId74"/>
    <sheet name="FB 7.10T STUDENT FEES LL " sheetId="87" r:id="rId75"/>
    <sheet name="FB 7.11T STUDENT FEES BACC RES" sheetId="88" r:id="rId76"/>
    <sheet name="FB 7.12T STUDENT FEES BACC NR" sheetId="89" r:id="rId77"/>
    <sheet name="FB 7.13T STUDENT FEES BACC" sheetId="90" r:id="rId78"/>
    <sheet name="FB 7.14T FACILITIES" sheetId="91" r:id="rId79"/>
  </sheets>
  <definedNames>
    <definedName name="_">'FB 7.1T OP EXP'!$A:$A</definedName>
    <definedName name="_2.0_Semester">'FB 6.5T AVG SAL FT INST BY SEM'!$B$4</definedName>
    <definedName name="_2.0_Semester_Equivalent">'FB 6.5T AVG SAL FT INST BY SEM'!$H$4</definedName>
    <definedName name="_2.5_Semester">'FB 6.5T AVG SAL FT INST BY SEM'!$D$4</definedName>
    <definedName name="_2018___19">'FB 2.3.1T 5YR SERVED LOWER'!$B$9</definedName>
    <definedName name="_2018_19_Through_2022_23">'FB 2.3.1T 5YR SERVED LOWER'!$A$5</definedName>
    <definedName name="_2019___20">'FB 2.3.1T 5YR SERVED LOWER'!$C$9</definedName>
    <definedName name="_2020___21">'FB 2.3.1T 5YR SERVED LOWER'!$D$9</definedName>
    <definedName name="_2021___22">'FB 2.3.1T 5YR SERVED LOWER'!$E$9</definedName>
    <definedName name="_2022___23">'FB 2.3.1T 5YR SERVED LOWER'!$F$9</definedName>
    <definedName name="_2022_23">'FB 2.2T ANNUAL UNDUP HDCT'!$A$5</definedName>
    <definedName name="_2022_23_ACTUAL_CREDIT_HOURS">'FB 7.6.2T'!$A$3</definedName>
    <definedName name="_2022_23_COST_ANALYSIS_SUMMARY">'FB 7.6T COST ANALYSIS SUMM'!$A$3</definedName>
    <definedName name="_2022_23_FTE_3">'FB 3.2.1T FUNDED FTE LOWER'!$A$6</definedName>
    <definedName name="_2023_FEES_FOR_ACADEMIC_YEAR__30_HOURS">'FB 7.8T STUDENT FEES LL RES'!$H$8</definedName>
    <definedName name="_2023fees">'FB 7.9T STUDENT FEES LL NR'!$I$8</definedName>
    <definedName name="_2024_Fact_Book_Table_of_Contents">'Table of Contents'!$A$2</definedName>
    <definedName name="_3.0_Semester">'FB 6.5T AVG SAL FT INST BY SEM'!$F$4</definedName>
    <definedName name="_advancedprofuppper">'FB 7.6.2T'!$B$2</definedName>
    <definedName name="_College">'FB 7.13T STUDENT FEES BACC'!$A$9</definedName>
    <definedName name="_epi123">'FB 7.6.2T'!$J$2</definedName>
    <definedName name="_fall22fees">'FB 7.10T STUDENT FEES LL '!$E$9</definedName>
    <definedName name="_fall23fees">'FB 7.10T STUDENT FEES LL '!$F$9</definedName>
    <definedName name="_FB_7.14T_FACILITIES_2022_23">'FB 7.14T FACILITIES'!$A$6</definedName>
    <definedName name="_FB_7.14T_FACILITIES_College">'FB 7.14T FACILITIES'!$A$8</definedName>
    <definedName name="_FB_7.14T_FACILITIES_Florida_College_System">'FB 7.14T FACILITIES'!$A$3</definedName>
    <definedName name="_xlnm._FilterDatabase" localSheetId="29" hidden="1">'FB 4.3.2T CRED PROG HDCT EPI'!$A$6:$W$40</definedName>
    <definedName name="_xlnm._FilterDatabase" localSheetId="30" hidden="1">'FB 4.3.3T CRED PROG HDCT CPP'!$A$6:$W$40</definedName>
    <definedName name="_xlnm._FilterDatabase" localSheetId="34" hidden="1">'FB 4.3.7T CRED PROG HDCT ATC'!$A$6:$W$40</definedName>
    <definedName name="_xlnm._FilterDatabase" localSheetId="38" hidden="1">'FB 4.6T CRED WORK ED APPR HDCT'!$A$4:$J$35</definedName>
    <definedName name="_xlnm._FilterDatabase" localSheetId="39" hidden="1">'FB 4.7.1T BACH-ED HDCT DEMOG'!$A$6:$W$40</definedName>
    <definedName name="_xlnm._FilterDatabase" localSheetId="47" hidden="1">'FB 5.42T EPI'!$A$6:$W$41</definedName>
    <definedName name="_xlnm._FilterDatabase" localSheetId="48" hidden="1">'FB 5.43T CPP'!$A$6:$W$41</definedName>
    <definedName name="_xlnm._FilterDatabase" localSheetId="52" hidden="1">'FB 5.47T ADV TECH CERT'!$A$6:$W$41</definedName>
    <definedName name="_xlnm._FilterDatabase" localSheetId="54" hidden="1">'FB 5.5.1T BACH_EDUC'!$A$6:$W$41</definedName>
    <definedName name="_xlnm._FilterDatabase" localSheetId="55" hidden="1">'FB 5.5.2T BACH_NURSING'!$A$6:$W$41</definedName>
    <definedName name="_xlnm._FilterDatabase" localSheetId="56" hidden="1">'FB 5.5.3T BACH_OTHER'!$A$6:$W$41</definedName>
    <definedName name="_xlnm._FilterDatabase" localSheetId="57" hidden="1">'FB 5.5.4T BACH_ALL'!$A$6:$W$41</definedName>
    <definedName name="_xlnm._FilterDatabase" localSheetId="61" hidden="1">'FB 6.4T EMP HDCT OCC ACT DEMOG'!$A$5:$S$53</definedName>
    <definedName name="_percentIncrease">'FB 7.10T STUDENT FEES LL '!$D$9</definedName>
    <definedName name="_percincrease" localSheetId="77">'FB 7.13T STUDENT FEES BACC'!$D$9</definedName>
    <definedName name="_percincrease">'FB 7.10T STUDENT FEES LL '!$G$9</definedName>
    <definedName name="A___P">'FB 3.2.1T FUNDED FTE LOWER'!$B$9</definedName>
    <definedName name="A___P__Upper___Lower">'FB 3.1T FUNDED FTE BY PROG AREA'!$A$4</definedName>
    <definedName name="A_P">'FB 3.4T FUNDED FTE % PROG AREA'!$B$4</definedName>
    <definedName name="AA">'FB 4.1T CRED PROG HDCT BY PROG'!$A$4</definedName>
    <definedName name="aandp">'FB 7.1T OP EXP'!$C:$C</definedName>
    <definedName name="ACADEMIC1">'FB 7.3T and 7.4T COST ANALYSIS'!$C:$C</definedName>
    <definedName name="academsupp">'FB 7.3T and 7.4T COST ANALYSIS'!$C$6</definedName>
    <definedName name="ACTUAL">'FB 7.6.2T'!$A:$A</definedName>
    <definedName name="aded">'FB 7.1T OP EXP'!$B:$B</definedName>
    <definedName name="Adult_Basic">'FB 7.6.2T'!$Q:$Q</definedName>
    <definedName name="Adult_Ed.">'FB 3.4T FUNDED FTE % PROG AREA'!$N$4</definedName>
    <definedName name="Adult_Education">'FB 7.1T OP EXP'!$B$9</definedName>
    <definedName name="Adult_Education_Basic___Secondary">'FB 4.4T PROG ENROLL HDCT'!$K$4</definedName>
    <definedName name="Adult_GED">'FB 7.6.2T'!$S:$S</definedName>
    <definedName name="ADULT_SEC">'FB 3.2.1T FUNDED FTE LOWER'!$L$9</definedName>
    <definedName name="Adult_Secondary">'FB 7.6.2T'!$R:$R</definedName>
    <definedName name="adult_secondary123">'FB 7.6.2T'!$R$2</definedName>
    <definedName name="adultbasic">'FB 7.6T COST ANALYSIS SUMM'!$Q$5</definedName>
    <definedName name="adultbasic123">'FB 7.6.2T'!$Q$2</definedName>
    <definedName name="ADULTBASIC5">'FB 7.6T COST ANALYSIS SUMM'!$Q:$Q</definedName>
    <definedName name="ADULTED8">'FB 7.7T COST ANALYSIS EXP BY CR'!$J:$J</definedName>
    <definedName name="adultged">'FB 7.6T COST ANALYSIS SUMM'!$S$5</definedName>
    <definedName name="adultged123">'FB 7.6.2T'!$S$2</definedName>
    <definedName name="ADULTGED5">'FB 7.6T COST ANALYSIS SUMM'!$S:$S</definedName>
    <definedName name="adultsec">'FB 7.6T COST ANALYSIS SUMM'!$R$5</definedName>
    <definedName name="ADULTSEC5">'FB 7.6T COST ANALYSIS SUMM'!$R:$R</definedName>
    <definedName name="Advanced___Professional__Lower_Level">'FB 7.6.2T'!$C:$C</definedName>
    <definedName name="Advanced___Professional__Upper_Level">'FB 7.6.2T'!$B:$B</definedName>
    <definedName name="ADVANCED___PROFESSIONAL_LOWER_LEVEL">'FB 7.7T COST ANALYSIS EXP BY CR'!$C$7</definedName>
    <definedName name="ADVANCED___PROFESSIONAL_UPPER_LEVEL">'FB 7.7T COST ANALYSIS EXP BY CR'!$B$7</definedName>
    <definedName name="Advanced_and_Professional">'FB 7.1T OP EXP'!$C$9</definedName>
    <definedName name="Advanced_Masters">'FB 6.7T AVG SAL FT INST DEG'!$E$4</definedName>
    <definedName name="advproflower123">'FB 7.6.2T'!$C$2</definedName>
    <definedName name="ADVPROFLOWER8">'FB 7.7T COST ANALYSIS EXP BY CR'!$C:$C</definedName>
    <definedName name="ADVPROFUPPER8">'FB 7.7T COST ANALYSIS EXP BY CR'!$B:$B</definedName>
    <definedName name="Age_Ranges">'FB 1.7T FALL HDCT FT-PT AGE SEX'!$A$4</definedName>
    <definedName name="Agriculture_Natural_Resources">'FB 4.5T CRED WORK ED HDCT PROG'!$J$4</definedName>
    <definedName name="ALL">'FB 2.2T ANNUAL UNDUP HDCT'!$H$8</definedName>
    <definedName name="American__Indian">'FB 4.3.1T CRED PROG HDCT AA'!$G$5</definedName>
    <definedName name="American_Indian_or_Alaskan_Native">'FB 5.2T MIN CRED PROG COMP'!$E$5</definedName>
    <definedName name="Annual_Headcount_Enrollment">'Table of Contents'!$A$15</definedName>
    <definedName name="Annual_Unduplicated_Student_Headcount_Enrollment">'FB 2.2T ANNUAL UNDUP HDCT'!$A$4</definedName>
    <definedName name="APPCLASS">'FB 7.6T COST ANALYSIS SUMM'!$K:$K</definedName>
    <definedName name="APPOJT">'FB 7.6T COST ANALYSIS SUMM'!$L:$L</definedName>
    <definedName name="appren12">'FB 7.1T OP EXP'!$D$9</definedName>
    <definedName name="APPRENT8">'FB 7.7T COST ANALYSIS EXP BY CR'!$G:$G</definedName>
    <definedName name="Apprentice">'FB 3.4T FUNDED FTE % PROG AREA'!$J$4</definedName>
    <definedName name="Apprentice__OTJ___Class">'FB 3.1T FUNDED FTE BY PROG AREA'!$C$4</definedName>
    <definedName name="Apprentice_Classroom">'FB 7.6.2T'!$K:$K</definedName>
    <definedName name="Apprentice_OJT">'FB 7.6.2T'!$L:$L</definedName>
    <definedName name="APPRENTICE_ON_THE_JOB_TRAINING">'FB 7.6T COST ANALYSIS SUMM'!$L$5</definedName>
    <definedName name="apprentice1">'FB 7.1T OP EXP'!$D:$D</definedName>
    <definedName name="apprenticeclass">'FB 7.6T COST ANALYSIS SUMM'!$K$5</definedName>
    <definedName name="apprenticeclass123">'FB 7.6.2T'!$K$2</definedName>
    <definedName name="apprenticeojt123">'FB 7.6.2T'!$L$2</definedName>
    <definedName name="APPRENTICESHIP">'FB 7.7T COST ANALYSIS EXP BY CR'!$G$7</definedName>
    <definedName name="APPRN_CLASS">'FB 3.2.1T FUNDED FTE LOWER'!$H$9</definedName>
    <definedName name="APPRN_OJT">'FB 3.2.1T FUNDED FTE LOWER'!$I$9</definedName>
    <definedName name="Argibus_Nat_Resources">'FB 4.1T CRED PROG HDCT BY PROG'!$C$4</definedName>
    <definedName name="AS">'FB 3.1T FUNDED FTE BY PROG AREA'!$G$4</definedName>
    <definedName name="AS_Degree">'FB 4.4T PROG ENROLL HDCT'!$G$5</definedName>
    <definedName name="Asian">'FB 4.3.1T CRED PROG HDCT AA'!$E$5</definedName>
    <definedName name="Asian_or_Pacific_Islander">'FB 5.2T MIN CRED PROG COMP'!$C$5</definedName>
    <definedName name="Associate">'FB 6.7T AVG SAL FT INST DEG'!$K$4</definedName>
    <definedName name="Associate_In_Arts">'FB 4.4T PROG ENROLL HDCT'!$C$4</definedName>
    <definedName name="Associate_in_Science">'FB 5.3T CRED PROG COMPS HDCT'!$K$4</definedName>
    <definedName name="Associate_in_science_Female">'FB 5.3T CRED PROG COMPS HDCT'!$L$5</definedName>
    <definedName name="Associate_in_Science_Male">'FB 5.3T CRED PROG COMPS HDCT'!$K$5</definedName>
    <definedName name="Associate_in_science_Total_3">'FB 5.3T CRED PROG COMPS HDCT'!$N$5</definedName>
    <definedName name="Associate_in_science_Unknown">'FB 5.3T CRED PROG COMPS HDCT'!$M$5</definedName>
    <definedName name="Autism">'FB 2.4T 5YR DISAB HDCT'!$H$4</definedName>
    <definedName name="Award_Types">'FB 4.2T CRED PROG HDCT BY AWARD'!$A$4</definedName>
    <definedName name="Bachelor_s">'FB 6.7T AVG SAL FT INST DEG'!$I$4</definedName>
    <definedName name="Black_African_American">'FB 1.2T FALL HDCT RACE'!$B$4</definedName>
    <definedName name="Black_African_American_3">'FB 1.6T 5YR FALL HDCT RACE'!$B$5</definedName>
    <definedName name="Black_African_American_FemaleFB_5.44T_AS_">'FB 5.44T AS'!$I$6</definedName>
    <definedName name="Black_African_American_Percentage">'FB 1.2T FALL HDCT RACE'!$C$5</definedName>
    <definedName name="Black_African_American_Sum">'FB 1.2T FALL HDCT RACE'!$B$4</definedName>
    <definedName name="Black_African_Female">'FB 1.4T FALL HDCT COLL RACE SEX'!$G$5</definedName>
    <definedName name="Black_African_Male">'FB 1.4T FALL HDCT COLL RACE SEX'!$H$5</definedName>
    <definedName name="Brain_Injury">'FB 2.4T 5YR DISAB HDCT'!$I$4</definedName>
    <definedName name="BROW">'FB 3.3T ANN FUNDED FTE DISCPLIN'!$C$7</definedName>
    <definedName name="Building_Values">'FB 7.14T FACILITIES'!$G$8</definedName>
    <definedName name="Business">'FB 4.1T CRED PROG HDCT BY PROG'!$G$4</definedName>
    <definedName name="CAPITAL_EXPENSES">'FB 7.5T CA-EXP BY CAT'!$F$8</definedName>
    <definedName name="CAPITAL_IMPROVEMENT_FEE">'FB 7.8T STUDENT FEES LL RES'!$E$8</definedName>
    <definedName name="Capital_Outlay">'FB 7.1T OP EXP'!$E$9</definedName>
    <definedName name="CAPITAL4">'FB 7.5T CA-EXP BY CAT'!$F:$F</definedName>
    <definedName name="capitalimpfee">'FB 7.12T STUDENT FEES BACC NR'!$F$8</definedName>
    <definedName name="capitaloutlay1">'FB 7.1T OP EXP'!$E:$E</definedName>
    <definedName name="CAR">'FB 3.1T FUNDED FTE BY PROG AREA'!$F$4</definedName>
    <definedName name="CAR_Cert.">'FB 4.4T PROG ENROLL HDCT'!$I$5</definedName>
    <definedName name="Category">'FB 1.1T FALL HDCT FT-PT STATUS'!$B$8</definedName>
    <definedName name="Certificate__of_Professional_Prep">'FB 4.1T CRED PROG HDCT BY PROG'!$I$4</definedName>
    <definedName name="Certificate_of_Professional__Prep">'FB 4.4T PROG ENROLL HDCT'!$E$4</definedName>
    <definedName name="Certificate_of_Professional_Prep">'FB 4.2T CRED PROG HDCT BY AWARD'!$D$5</definedName>
    <definedName name="Certificates">'FB 4.2T CRED PROG HDCT BY AWARD'!$C$5</definedName>
    <definedName name="CFLA">'FB 3.3T ANN FUNDED FTE DISCPLIN'!$D$7</definedName>
    <definedName name="Change">'FB 6.5T AVG SAL FT INST BY SEM'!$J$5</definedName>
    <definedName name="CHIP">'FB 3.3T ANN FUNDED FTE DISCPLIN'!$E$7</definedName>
    <definedName name="cifee">'FB 7.9T STUDENT FEES LL NR'!$F$8</definedName>
    <definedName name="Co_Op_Training">'FB 4.5T CRED WORK ED HDCT PROG'!$M$4</definedName>
    <definedName name="CODE_DISCIPLINE">'FB 3.3T ANN FUNDED FTE DISCPLIN'!$A$7</definedName>
    <definedName name="College" localSheetId="74">'FB 7.10T STUDENT FEES LL '!$A:$A</definedName>
    <definedName name="College" localSheetId="77">'FB 7.13T STUDENT FEES BACC'!$A:$A</definedName>
    <definedName name="COLLEGE">'FB 7.8T STUDENT FEES LL RES'!$A$8</definedName>
    <definedName name="College___Vocational_Preparatory">'FB 4.4T PROG ENROLL HDCT'!$F$4</definedName>
    <definedName name="COLLEGE_8">'FB 7.7T COST ANALYSIS EXP BY CR'!$A:$A</definedName>
    <definedName name="College_Cert.">'FB 4.4T PROG ENROLL HDCT'!$H$5</definedName>
    <definedName name="college_name">'FB 7.7T COST ANALYSIS EXP BY CR'!$A$7</definedName>
    <definedName name="COLLEGE_TOTAL">'FB 7.7T COST ANALYSIS EXP BY CR'!$K$7</definedName>
    <definedName name="College1" localSheetId="74">'FB 7.10T STUDENT FEES LL '!$A$9</definedName>
    <definedName name="COLLEGE1">'FB 7.3T and 7.4T COST ANALYSIS'!$A:$A</definedName>
    <definedName name="College12">'FB 7.9T STUDENT FEES LL NR'!$A$8</definedName>
    <definedName name="College123">'FB 7.3T and 7.4T COST ANALYSIS'!$A$6</definedName>
    <definedName name="COLLEGES">'FB 7.5T CA-EXP BY CAT'!$A$8</definedName>
    <definedName name="COLLEGES4">'FB 7.5T CA-EXP BY CAT'!$A:$A</definedName>
    <definedName name="COLLEGETOTAL8">'FB 7.7T COST ANALYSIS EXP BY CR'!$K:$K</definedName>
    <definedName name="collesell">'FB 7.8T STUDENT FEES LL RES'!$A:$A</definedName>
    <definedName name="column1">'FB 7.1T OP EXP'!$A:$A</definedName>
    <definedName name="Combined_Values">'FB 7.14T FACILITIES'!$I$8</definedName>
    <definedName name="Community_Instructional_Services_Rec.___Leisure">'FB 4.4T PROG ENROLL HDCT'!$L$4</definedName>
    <definedName name="CONSOLIDATED_SUMMARY">'FB 7.6T COST ANALYSIS SUMM'!$A$5</definedName>
    <definedName name="CONSOLIDATEDSUMMARY">'FB 7.6T COST ANALYSIS SUMM'!$A:$A</definedName>
    <definedName name="Content_Values">'FB 7.14T FACILITIES'!$H$8</definedName>
    <definedName name="Continuing_Workforce_Education">'FB 7.6.2T'!$V:$V</definedName>
    <definedName name="continuingworkforceed">'FB 7.6.2T'!$V$2</definedName>
    <definedName name="contworkforce">'FB 7.6T COST ANALYSIS SUMM'!$V$5</definedName>
    <definedName name="CONTWORKFORCE5">'FB 7.6T COST ANALYSIS SUMM'!$V:$V</definedName>
    <definedName name="Credit_Program_Completions">'Table of Contents'!$A$59</definedName>
    <definedName name="Current_Expense">'FB 7.1T OP EXP'!$F$9</definedName>
    <definedName name="CURRENT_EXPENSES">'FB 7.5T CA-EXP BY CAT'!$E$8</definedName>
    <definedName name="CURRENT4">'FB 7.5T CA-EXP BY CAT'!$E:$E</definedName>
    <definedName name="currexp">'FB 7.1T OP EXP'!$F:$F</definedName>
    <definedName name="CWE">'FB 3.4T FUNDED FTE % PROG AREA'!$L$4</definedName>
    <definedName name="DAYT">'FB 3.3T ANN FUNDED FTE DISCPLIN'!$F$7</definedName>
    <definedName name="Deg_Cert_Seeking_Continuing">'FB 1.1T FALL HDCT FT-PT STATUS'!$D$9</definedName>
    <definedName name="Deg_Cert_Seeking_First_Time">'FB 1.1T FALL HDCT FT-PT STATUS'!$B$9</definedName>
    <definedName name="Deg_Cert_Seeking_Transfer_In">'FB 1.1T FALL HDCT FT-PT STATUS'!$C$9</definedName>
    <definedName name="Degree_Certificate_Seeking">'FB 1.5T 5YR FALL HDCT STATUS'!$D$5</definedName>
    <definedName name="Degrees__Certificates_Awarded">'Points of Interest'!$N$2</definedName>
    <definedName name="Dev._Ed.">'FB 3.1T FUNDED FTE BY PROG AREA'!$D$4</definedName>
    <definedName name="DEV_ED">'FB 3.2.1T FUNDED FTE LOWER'!$D$9</definedName>
    <definedName name="Dev_Ed.">'FB 3.4T FUNDED FTE % PROG AREA'!$P$4</definedName>
    <definedName name="DEV_ED_EAP">'FB 3.2.1T FUNDED FTE LOWER'!$E$9</definedName>
    <definedName name="dev_ed456">'FB 7.7T COST ANALYSIS EXP BY CR'!$E$7</definedName>
    <definedName name="deved">'FB 7.6T COST ANALYSIS SUMM'!$F$5</definedName>
    <definedName name="deved1">'FB 7.1T OP EXP'!$N:$N</definedName>
    <definedName name="deved123">'FB 7.6.2T'!$F$2</definedName>
    <definedName name="DEVED5">'FB 7.6T COST ANALYSIS SUMM'!$F:$F</definedName>
    <definedName name="DEVED8">'FB 7.7T COST ANALYSIS EXP BY CR'!$E:$E</definedName>
    <definedName name="Developmental_Edcuation">'FB 7.1T OP EXP'!$N$9</definedName>
    <definedName name="Developmental_Education">'FB 7.6.2T'!$F:$F</definedName>
    <definedName name="Directinst">'FB 7.3T and 7.4T COST ANALYSIS'!$B$6</definedName>
    <definedName name="DIRECTINST1">'FB 7.3T and 7.4T COST ANALYSIS'!$B:$B</definedName>
    <definedName name="Disabled">'FB 4.3.1T CRED PROG HDCT AA'!$U$6</definedName>
    <definedName name="Disadvantage">'FB 4.3.1T CRED PROG HDCT AA'!$W$6</definedName>
    <definedName name="DIVISION">'FB 2.2T ANNUAL UNDUP HDCT'!$B$7</definedName>
    <definedName name="Doctorate">'FB 6.7T AVG SAL FT INST DEG'!$C$4</definedName>
    <definedName name="EAP___Developmental_Education">'FB 7.6.2T'!$G:$G</definedName>
    <definedName name="EAP___Literacy">'FB 7.6.2T'!$T:$T</definedName>
    <definedName name="EAP___Vocational_Prep">'FB 7.6.2T'!$P:$P</definedName>
    <definedName name="eap_vocational_prep">'FB 7.6.2T'!$P$2</definedName>
    <definedName name="EAPdeved123">'FB 7.6.2T'!$G$2</definedName>
    <definedName name="EAPliteracy123">'FB 7.6.2T'!$T$2</definedName>
    <definedName name="EDPRE8">'FB 7.7T COST ANALYSIS EXP BY CR'!$F:$F</definedName>
    <definedName name="edprepinst">'FB 7.7T COST ANALYSIS EXP BY CR'!$F$7</definedName>
    <definedName name="EDUCATOR_PREPARATION_INSTITUTE">'FB 7.6T COST ANALYSIS SUMM'!$J$5</definedName>
    <definedName name="EFSC">'FB 3.3T ANN FUNDED FTE DISCPLIN'!$B$7</definedName>
    <definedName name="Employee_Information">'Table of Contents'!$A$78</definedName>
    <definedName name="Employee_Type">'FB 6.4T EMP HDCT OCC ACT DEMOG'!$B$4</definedName>
    <definedName name="ENGLISH_FOR_ACADEMIC_PURPOSED_DEVELOPMENTAL_EDUCATION">'FB 7.6T COST ANALYSIS SUMM'!$G$5</definedName>
    <definedName name="ENGLISH_FOR_ACADEMIC_PURPOSES_LITERACY">'FB 7.6T COST ANALYSIS SUMM'!$T$5</definedName>
    <definedName name="ENGLISH_FOR_ACADEMIC_PURPOSES_VOCATIONAL_PREPARATION">'FB 7.6T COST ANALYSIS SUMM'!$P$5</definedName>
    <definedName name="ENGLISH5">'FB 7.6T COST ANALYSIS SUMM'!$G:$G</definedName>
    <definedName name="ENGLISHLIT5">'FB 7.6T COST ANALYSIS SUMM'!$T:$T</definedName>
    <definedName name="ENGLISHVOCPREP">'FB 7.6T COST ANALYSIS SUMM'!$P:$P</definedName>
    <definedName name="Enrollment__2022_23">'Points of Interest'!$A$10</definedName>
    <definedName name="Enrollments">'Points of Interest'!$M$3</definedName>
    <definedName name="epi">'FB 7.1T OP EXP'!$G:$G</definedName>
    <definedName name="epi1_2">'FB 7.1T OP EXP'!$G$9</definedName>
    <definedName name="EPII">'FB 7.6T COST ANALYSIS SUMM'!$J:$J</definedName>
    <definedName name="Exec.__Admin._Mgr.">'FB 6.2T EMP HDCT'!$B$5</definedName>
    <definedName name="Facilities">'FB 7.14T FACILITIES'!$A$4</definedName>
    <definedName name="Fact_Book_1.1T_Florida_College_System_Fall_Headcount_Enrollment_Full_Tme_Part_Time_Fall_2023_Beginning_of_Term">'FB 1.1T FALL HDCT FT-PT STATUS'!$A$2</definedName>
    <definedName name="Fact_Book_1.2T_Florida_College_System_Race_Ethnicity_Fall_Headcount_Enrollment_Fall_2023_Beginning_of_Term">'FB 1.2T FALL HDCT RACE'!$A$2</definedName>
    <definedName name="Fact_Book_1.3T_Florida_College_System_Fall_Headcount_Enrollment_Full_Time_Part_Time_by_Race_Ethnicity_and_Sex_Students_Enrolled_for_Credit_Fall_2023_Beginning_of_Term">'FB 1.3T FALL HDCT FT-PT RACE SX'!$A$2</definedName>
    <definedName name="Fact_Book_1.4T_Florida_College_System_Fall_Headcount_Enrollment_Colleges_by_Race_Ethnicity_and_Sex_Fall_2023_Beginning_of_Term">'FB 1.4T FALL HDCT COLL RACE SEX'!$A$2</definedName>
    <definedName name="Fact_Book_1.5T_Florida_College_System_Fall_Headcount_Enrollment_Fall_2019_2023_Beginning_of_Term">'FB 1.5T 5YR FALL HDCT STATUS'!$A$2</definedName>
    <definedName name="Fact_Book_1.6T_Florida_College_System_Race_Ethnicity_Fall_Headcount_Enrollment_Fall_2019_2023_Beginning_of_Term">'FB 1.6T 5YR FALL HDCT RACE'!$A$2</definedName>
    <definedName name="Fact_Book_1.7T_Florida_College_System_Fall_Headcount_Enrollment_Full_Time_Part_Time_by_Age_Ranges_Students_Enrolled_for_Credit_Fall_2023_Beginning_of_Term">'FB 1.7T FALL HDCT FT-PT AGE SEX'!$A$2</definedName>
    <definedName name="Fact_Book_2.1T_Florida_College_System_Annual_Student_Headcount_2023_24">'FB 2.1T ANNUAL STUDENT HDCT'!$A$2</definedName>
    <definedName name="Fact_Book_2.2T">'FB 2.2T ANNUAL UNDUP HDCT'!$A$2</definedName>
    <definedName name="Fact_Book_2.3.1T">'FB 2.3.1T 5YR SERVED LOWER'!$A$2</definedName>
    <definedName name="Fact_Book_2.3.2T">'FB 2.3.2T 5YR SERVED UPPER'!$A$2</definedName>
    <definedName name="Fact_Book_2.3.3T">'FB 2.3.3T 5YR SERVED ALL'!$A$2</definedName>
    <definedName name="Fact_Book_2.3.4T">'FB 2.3.4T 5YR ENROLLED LOWER'!$A$2</definedName>
    <definedName name="Fact_Book_2.3.5T">'FB 2.3.5T 5YR ENROLLED UPPER'!$A$2</definedName>
    <definedName name="Fact_Book_2.3.6T">'FB 2.3.6T 5YR ENROLLED ALL'!$A$2</definedName>
    <definedName name="Fact_Book_2.3.7T">'FB 2.3.7T 5YR FUNDED LOWER'!$A$2</definedName>
    <definedName name="Fact_Book_2.3.8T">'FB 2.3.8T 5YR FUNDED UPPER'!$A$2</definedName>
    <definedName name="Fact_Book_2.3.9T">'FB 2.3.9T 5YR FUNDED ALL'!$A$1</definedName>
    <definedName name="Fact_Book_2.4T_Florida_College_System_Annual_Disability_Headcount_Enrollment_2019_2023">'FB 2.4T 5YR DISAB HDCT'!$A$2</definedName>
    <definedName name="Fact_Book_3.1T_Florida_College_System_FTE_Enrollment__Funded__by_Program_Area_2022_2023">'FB 3.1T FUNDED FTE BY PROG AREA'!$A$2</definedName>
    <definedName name="FACT_BOOK_3.2.1T">'FB 3.2.1T FUNDED FTE LOWER'!$A$2</definedName>
    <definedName name="FACT_BOOK_3.2.2T">'FB 3.2.2T FUNDED FTE ALL'!$A$2</definedName>
    <definedName name="FACT_BOOK_3.4T">'FB 3.3T ANN FUNDED FTE DISCPLIN'!$A$2</definedName>
    <definedName name="Fact_Book_3.4T_Florida_College_System_FTE_Enrollment__Funded__Actual_FTE_and_Percent_by_Program_Area_2022_23">'FB 3.4T FUNDED FTE % PROG AREA'!$A$2</definedName>
    <definedName name="Fact_Book_4.1T_Florida_College_System_Credit_Program_Enrollment_Headcount_by_Program_Area_2022_23">'FB 4.1T CRED PROG HDCT BY PROG'!$A$2</definedName>
    <definedName name="Fact_Book_4.2T_Florida_College_System_Credit_Program_Enrollment_Headcount_by_Award_Type_2022_23">'FB 4.2T CRED PROG HDCT BY AWARD'!$A$2</definedName>
    <definedName name="Fact_Book_4.3.1T_Florida_College_System_Credit_Program_Enrollment_Associate_in_Arts_Degree_Program_Headcount_by_College_by_Race_Ethnicity_and_Special_Populations_2022_2023">'FB 4.3.1T CRED PROG HDCT AA'!$A$2</definedName>
    <definedName name="Fact_Book_4.3.2T_Florida_College_System_Credit_Program_Enrollment_Educator_Preparation_Institute_Certificate_Program_Headcount_by_College_by_Race_Ethnicity_and_Special_Populations_2022_2023">'FB 4.3.2T CRED PROG HDCT EPI'!$A$2</definedName>
    <definedName name="Fact_Book_4.3.3T_Florida_College_System_Credit_Program_Enrollment_Certificate_of_Professional_Prep_Program_Headcount_by_College_by_Race_Ethnicity_and_Special_Populations_2022_2023">'FB 4.3.3T CRED PROG HDCT CPP'!$A$2</definedName>
    <definedName name="Fact_Book_4.3.4T_Florida_College_System_Credit_Program_Enrollment_Associate_in_Science_Degree_Program_Headcount_by_College_by_Race_Ethnicity_and_Special_Populations_2022_2023">'FB 4.3.4T CRED PROG HDCT AS'!$A$2</definedName>
    <definedName name="Fact_Book_4.3.5T_Florida_College_System_Credit_Program_Enrollment_Career_Certificate_and_Apprenticeship_Headcount_by_College_by_Race_Ethnicity_and_Special_Populations_2022_2023">'FB 4.3.5T CRED PROG HDCT APPR'!$A$2</definedName>
    <definedName name="Fact_Book_4.3.6T_Florida_College_System_Credit_Program_Enrollment_College_Credit_Certificate_Headcount_by_College_by_Race_Ethnicity_and_Special_Populations_2022_2023">'FB 4.3.6T CRED PROG HDCT CCC'!$A$2</definedName>
    <definedName name="Fact_Book_4.3.7T_Florida_College_System_Credit_Program_Enrollment_Advanced_Technical_Certificate_Program_Headcount_by_College_by_Race_Ethnicity_and_Special_Populations_2022_2023">'FB 4.3.7T CRED PROG HDCT ATC'!$A$2</definedName>
    <definedName name="Fact_Book_4.3.8T_Florida_College_System_Credit_Program_Enrollment_All_Program_Areas_Headcount_by_College_by_Race_Ethnicity_and_Special_Populations_2022_2023">'FB 4.3.8T CRED PROG HDCT ALL'!$A$2</definedName>
    <definedName name="Fact_Book_4.4T_Florida_College_System_Program_Enrollment_Headcount_by_College_and_Program_Area_2022_2023">'FB 4.4T PROG ENROLL HDCT'!$A$2</definedName>
    <definedName name="Fact_Book_4.5T_Florida_College_System_Credit_Program_Enrollment__Workforce_Education_Headcount_by_College_and_Program_Area_2022_23">'FB 4.5T CRED WORK ED HDCT PROG'!$A$2</definedName>
    <definedName name="Fact_Book_4.6T_Florida_College_System_Credit_Program_Enrollment_Workforce_Education_Headcount_by_College_and_Apprenticeship_Program_Areas_2022_2023">'FB 4.6T CRED WORK ED APPR HDCT'!$A$2</definedName>
    <definedName name="Fact_Book_4.7.1T_Florida_College_System_Credit_Program_Enrollment_Educational_Bachelor_s_Degree_Program_Headcount_by_College_by_Race_Ethnicity_and_Special_Populations_2022_2023">'FB 4.7.1T BACH-ED HDCT DEMOG'!$A$2</definedName>
    <definedName name="Fact_Book_4.7.2T_Florida_College_System_Credit_Program_Enrollment_Nursing_Bachelor_s_Degree_Program_Headcount_by_College_by_Race_Ethnicity_and_Special_Populations_2022_2023">'FB 4.7.2T BACH-NURS HDCT DEMOG'!$A$2</definedName>
    <definedName name="Fact_Book_4.7.3T_Florida_College_System_Credit_Program_Enrollment_Other_Bachelor_s_Degree_Program_HHeadcount_by_College_by_Race_Ethnicity_and_Special_Populations_2022_2023">'FB 4.7.3T BACH-OTHER HDCT DEMOG'!$A$2</definedName>
    <definedName name="Fact_Book_4.7.4T_Florida_College_System_Credit_Program_Enrollment_All_Bachelor_s_Degree_Program_Headcount_by_College_by_Race_Ethnicity_and_Special_Populations_2022_2023">'FB 4.7.4T BACH-ALL HDCT DEMOG'!$A$2</definedName>
    <definedName name="Fact_Book_5.1T_Florida_College_System_Credit_Program_Completers_Headcount_by_Award_Type_2022_2023">'FB 5.1T CRED PROG COMP BY AWARD'!$A$2</definedName>
    <definedName name="Fact_Book_5.2T_Florida_College_System_Minority_Credit_Program_Completers_Headcount_by_Award_Type_2022_2023">'FB 5.2T MIN CRED PROG COMP'!$A$2</definedName>
    <definedName name="Fact_Book_5.3T_Florida_College_System_Credit_Program_Completers_Headcount_by_College__Award_Type__and_Sex_2022_2023">'FB 5.3T CRED PROG COMPS HDCT'!$A$2</definedName>
    <definedName name="Fact_Book_5.4.1T_Florida_College_System_Credit_Program_Completers_Associate_in_Arts_Degree_Program_Headcount_by_College_by_Race_Ethnicity_and_Special_Populations_2022_2023">'FB 5.41T AA'!$A$2</definedName>
    <definedName name="Fact_Book_5.4.2T_Florida_College_System_Credit_Program_Completers_Educator_Preparation_Institute_Certificate_Program_Headcount_by_College_by_Race_Ethnicity_and_Special_Populations_2022_2023">'FB 5.42T EPI'!$A$2</definedName>
    <definedName name="Fact_Book_5.4.3T_Florida_College_System_Credit_Program_Completers_Certificate_of_Professional_Prep_Headcount_by_College_by_Race_Ethnicity_and_Special_Populations_2022_2023">'FB 5.43T CPP'!$A$2</definedName>
    <definedName name="Fact_Book_5.4.4T_Florida_College_System_Credit_Program_Completers_Workforce_Education__Associate_in_Science_Headcount_by_College_by_Race_Ethnicity_and_Special_Populations_2022_2023">'FB 5.44T AS'!$A$2</definedName>
    <definedName name="Fact_Book_5.4.5T_Florida_College_System_Credit_Program_Completers_Workforce_Education__Career_Certificate_and_Apprenticeship_Headcount_by_College_by_Race_Ethnicity_and_Special_Populations_2022_2023">'FB 5.45T CC'!$A$2</definedName>
    <definedName name="Fact_Book_5.4.6T_Florida_College_System_Credit_Program_Completers_Workforce_Education__College_Credit_Certificate_Headcount_by_College_by_Race_Ethnicity_and_Special_Populations_2022_2023">'FB 5.46T CCC'!$A$2</definedName>
    <definedName name="Fact_Book_5.4.7T_Florida_College_System_Credit_Program_Completers_Workforce_Education__Advanced_Technical_Certificate_Program_Headcount_by_College_by_Race_Ethnicity_and_Special_Populations_2022_2023">'FB 5.47T ADV TECH CERT'!$A$2</definedName>
    <definedName name="Fact_Book_5.4.8T_Florida_College_System_Credit_Program_Completers_All_Program_Areas_Headcount_by_College_by_Race_Ethnicity_and_Special_Populations_2022_2023">'FB 5.48T ALL'!$A$2</definedName>
    <definedName name="Fact_Book_5.5.1.T_Florida_College_System_Credit_Program_Completers_Educational_Bachelor_s_Degree_Program_Headcount_by_College_by_Race_Ethnicity_and_Special_Populations_2022_2023">'FB 5.5.1T BACH_EDUC'!$A$2</definedName>
    <definedName name="Fact_Book_5.5.2.T_Florida_College_System_Credit_Program_Completers_Nursing_Bachelor_s_Degree_Program_Headcount_by_College_by_Race_Ethnicity_and_Special_Populations_2022_2023">'FB 5.5.2T BACH_NURSING'!$A$2</definedName>
    <definedName name="Fact_Book_5.5.3.T_Florida_College_System_Credit_Program_Completers_Other_Bachelor_s_Degree_Program_Headcount_by_College_by_Race_Ethnicity_and_Special_Populations_2022_2023">'FB 5.5.3T BACH_OTHER'!$A$2</definedName>
    <definedName name="Fact_Book_5.5.4.T_Florida_College_System_Credit_Program_Completers_All_Bachelor_s_Degree_Program_Headcount_by_College_by_Race_Ethnicity_and_Special_Populations_2022_2023">'FB 5.5.4T BACH_ALL'!$A$2</definedName>
    <definedName name="Fact_Book_6.1T_Florida_College_System_Employee_Headcount_by_Occupational_Activity">'FB 6.1T EMP HDCT BY OCCUP'!$A$2</definedName>
    <definedName name="Fact_Book_6.2T_Florida_College_System_Employee_Headcount_by_Occupational_Activity_Fall_2023_24">'FB 6.2T EMP HDCT'!$A$2</definedName>
    <definedName name="Fact_Book_6.3T_Florida_College_System_Employee_Headcount_Full_Time_Part_Time_by_Race_Ethnicity_and_Sex_Fall_2023_24">'FB 6.3T EMP HDCT DEMOG'!$A$2</definedName>
    <definedName name="Fact_Book_6.4T_Florida_College_System_College_Employee_Headcount_by_Occupational_Activity__Full_Time_Part_Time__Race_Ethnicity_and_Sex_Fall_2023_2024">'FB 6.4T EMP HDCT OCC ACT DEMOG'!$A$2</definedName>
    <definedName name="Fact_Book_6.5T_Florida_College_System_Average_Salary_of_Full_Time_Instructional_Personnel_by_Semesters_Employed_Fall_2012_23_through_Fall_2023_24">'FB 6.5T AVG SAL FT INST BY SEM'!$A$2</definedName>
    <definedName name="Fact_Book_6.6T_Florida_College_System_College_by_Semesters_Employed_Fall_Term_2023_24">'FB 6.6T EMPLOYED BY COLL BY SEM'!$A$2</definedName>
    <definedName name="Fact_Book_6.7T_Florida_College_System_Average_Converted_Salary_of_Full_Time_Instructional_Personnel_by_College_and_Degree_Fall_Term_2023_24">'FB 6.7T AVG SAL FT INST DEG'!$A$2</definedName>
    <definedName name="Fact_Book_7.14T">'FB 7.14T FACILITIES'!$A$2</definedName>
    <definedName name="FALL_2022_Actual_Fees" localSheetId="77">'FB 7.13T STUDENT FEES BACC'!$B$9</definedName>
    <definedName name="FALL_2022_Actual_Fees">'FB 7.10T STUDENT FEES LL '!$B$9</definedName>
    <definedName name="FALL_2023_Actual_Fees" localSheetId="77">'FB 7.13T STUDENT FEES BACC'!$C$9</definedName>
    <definedName name="FALL_2023_Actual_Fees">'FB 7.10T STUDENT FEES LL '!$C$9</definedName>
    <definedName name="Fall_2023_College_Credit_Students">'Points of Interest'!$A$14</definedName>
    <definedName name="Fall_Headcount_Enrollment">'Table of Contents'!$A$6</definedName>
    <definedName name="fall22actfees">'FB 7.13T STUDENT FEES BACC'!$E$9</definedName>
    <definedName name="Fall22fees">'FB 7.10T STUDENT FEES LL '!$B:$B</definedName>
    <definedName name="fall22nonresfees" localSheetId="77">'FB 7.13T STUDENT FEES BACC'!$E:$E</definedName>
    <definedName name="fall22nonresfees">'FB 7.10T STUDENT FEES LL '!$E:$E</definedName>
    <definedName name="fall22resfees">'FB 7.13T STUDENT FEES BACC'!$B:$B</definedName>
    <definedName name="fall23actualfees">'FB 7.13T STUDENT FEES BACC'!$F$9</definedName>
    <definedName name="fall23nonresfees" localSheetId="77">'FB 7.13T STUDENT FEES BACC'!$F:$F</definedName>
    <definedName name="fall23nonresfees">'FB 7.10T STUDENT FEES LL '!$F:$F</definedName>
    <definedName name="Family_Consumer">'FB 4.1T CRED PROG HDCT BY PROG'!$M$4</definedName>
    <definedName name="FB_1.1T_FALL_HDCT_FT_PT_STATUS_Total">'FB 1.1T FALL HDCT FT-PT STATUS'!$F$8</definedName>
    <definedName name="FB_1.2TF_FALL_HDCT_RACE_Total">'FB 1.2T FALL HDCT RACE'!$P$4</definedName>
    <definedName name="FB_1.3_FALL_HDCT_FT_PT_RACE_SK_Deg_Cert_Seeking_First_Time">'FB 1.3T FALL HDCT FT-PT RACE SX'!$H$5</definedName>
    <definedName name="FB_1.3_FALL_HDCT_FT_PT_RACE_SX_Deg_Cert_Seeking_Continuing">'FB 1.3T FALL HDCT FT-PT RACE SX'!$E$5</definedName>
    <definedName name="FB_1.3_FALL_HDCT_FT_PT_RACE_SX_deg_Cert_Seeking_First_time">'FB 1.3T FALL HDCT FT-PT RACE SX'!$C$5</definedName>
    <definedName name="FB_1.3_FALL_HDCT_FT_PT_RACE_SX_DEG_Cert_Seeking_Transfer_In">'FB 1.3T FALL HDCT FT-PT RACE SX'!$D$5</definedName>
    <definedName name="FB_1.3_FALL_HDCT_FT_PT_RACE_SX_Non_Deg_Cert_Seeking_2">'FB 1.3T FALL HDCT FT-PT RACE SX'!$K$5</definedName>
    <definedName name="FB_1.3_FALL_HDCT_FT_PT_RACE_SX_Total">'FB 1.3T FALL HDCT FT-PT RACE SX'!$A$22</definedName>
    <definedName name="FB_1.3_Total_Full_Time_Students_2">'FB 1.3T FALL HDCT FT-PT RACE SX'!$L$5</definedName>
    <definedName name="FB_1.3FALL_HDCCT_FT_PT_RACE_SX_Non_Deg_Cert_Seeking">'FB 1.3T FALL HDCT FT-PT RACE SX'!$F$5</definedName>
    <definedName name="FB_1.3T_FALL_HDCT_FT_PT_RACE_SX_Deg_Cert_Seeking_Continuing_2">'FB 1.3T FALL HDCT FT-PT RACE SX'!$J$5</definedName>
    <definedName name="FB_1.3T_FALL_HDCT_FT_PT_RACE_SX_Deg_Cert_seeking_Transfer_In">'FB 1.3T FALL HDCT FT-PT RACE SX'!$I$5</definedName>
    <definedName name="FB_1.3T_FALL_HDCT_FT_PT_RACE_SX_Full_Time">'FB 1.3T FALL HDCT FT-PT RACE SX'!$C$4</definedName>
    <definedName name="FB_1.3T_FALL_HDCT_FT_PT_RACE_SX_Grand_Total">'FB 1.3T FALL HDCT FT-PT RACE SX'!$M$5</definedName>
    <definedName name="FB_1.3T_FALL_HDCT_FT_PT_RAXE_SX_Category_">'FB 1.3T FALL HDCT FT-PT RACE SX'!$A$4</definedName>
    <definedName name="FB_1.4_FALL_HDCT_COLL_RACE_SEX_COLLEGE">'FB 1.4T FALL HDCT COLL RACE SEX'!$A$4</definedName>
    <definedName name="FB_1.4_FALL_HDCT_COLL_RACE_SEX_Female">'FB 1.4T FALL HDCT COLL RACE SEX'!$C$5</definedName>
    <definedName name="FB_1.4_FALL_HDCT_COLL_RACE_SEX_Male">'FB 1.4T FALL HDCT COLL RACE SEX'!$R$5</definedName>
    <definedName name="FB_1.4_FALL_HDCT_COLL_RACE_SEX_Total">'FB 1.4T FALL HDCT COLL RACE SEX'!$Q$4</definedName>
    <definedName name="FB_1.4_Female_">'FB 1.4T FALL HDCT COLL RACE SEX'!$Q$5</definedName>
    <definedName name="FB_1.4_HDCT_COLL_RACE_SEX_Hispanic">'FB 1.4T FALL HDCT COLL RACE SEX'!$E$4</definedName>
    <definedName name="FB_1.4T_FALL_HDCT_COLL_RACE_SEX_College_Name">'FB 1.4T FALL HDCT COLL RACE SEX'!$B$4</definedName>
    <definedName name="FB_1.4T_FALL_HDCT_COLL_RACE_SEX_Non_Resident_Alien">'FB 1.4T FALL HDCT COLL RACE SEX'!$C$4</definedName>
    <definedName name="FB_1.5_5YR_FALL_HDCT_STATUS_Total">'FB 1.5T 5YR FALL HDCT STATUS'!$F$4</definedName>
    <definedName name="FB_1.5_5YR_HDCT_STATUS_Category">'FB 1.5T 5YR FALL HDCT STATUS'!$B$4</definedName>
    <definedName name="FB_1.6_5YR_FALL_HDCT_RACE_Non_Resident_Alien">'FB 1.6T 5YR FALL HDCT RACE'!$D$5</definedName>
    <definedName name="FB_1.6_5YR_FALL_HDCT_RACE_Term">'FB 1.6T 5YR FALL HDCT RACE'!$A$4</definedName>
    <definedName name="FB_1.6T_5YR_FALL_HDCT_RACE_Other_Minority">'FB 1.6T 5YR FALL HDCT RACE'!$E$5</definedName>
    <definedName name="FB_1.6T_5YR_FALL_HDCT_RACE_Total">'FB 1.6T 5YR FALL HDCT RACE'!$I$4</definedName>
    <definedName name="FB_1.6T_5YR_FALL_HDCT_RACE_Two_or_More_Races">'FB 1.6T 5YR FALL HDCT RACE'!$F$5</definedName>
    <definedName name="FB_1.6T_5YR_FALL_HDCT_RACE_Unknown_Ethnicity">'FB 1.6T 5YR FALL HDCT RACE'!$G$5</definedName>
    <definedName name="FB_1.6T_5YR_FALL_HDCT_RACE_White">'FB 1.6T 5YR FALL HDCT RACE'!$H$5</definedName>
    <definedName name="FB_1.7_FALL_HCDT_FT_PT_AGE_SEX_FULL_TIME">'FB 1.7T FALL HDCT FT-PT AGE SEX'!$A$5</definedName>
    <definedName name="FB_1.7T_FALL_HDC_FT_PT_AGE_SEX_Subtotal">'FB 1.7T FALL HDCT FT-PT AGE SEX'!$B$16</definedName>
    <definedName name="FB_1.7T_FALL_HDCT_FT_PT_AGE_SEX_Female">'FB 1.7T FALL HDCT FT-PT AGE SEX'!$C$4</definedName>
    <definedName name="FB_1.7T_FALL_HDCT_FT_PT_AGE_SEX_Grand_Total">'FB 1.7T FALL HDCT FT-PT AGE SEX'!$E$4</definedName>
    <definedName name="FB_1.7T_FALL_HDCT_FT_PT_AGE_SEX_Male">'FB 1.7T FALL HDCT FT-PT AGE SEX'!$D$4</definedName>
    <definedName name="FB_1.7T_FALL_HDCT_FT_PT_AGE_SEX_Part_Time">'FB 1.7T FALL HDCT FT-PT AGE SEX'!$A$17</definedName>
    <definedName name="FB_2.1T_ANNUAL_STUDENT_HDCT_Total">'FB 2.1T ANNUAL STUDENT HDCT'!$C$4</definedName>
    <definedName name="FB_2.2_ANNUAL_UMDUP_HDCT_STUDENTS_ENROLLED_IN_A_COURSE">'FB 2.2T ANNUAL UNDUP HDCT'!$F$9</definedName>
    <definedName name="FB_2.2_ANNUAL_UNDUP_HDCT_FUNDED_STUDENTS_ENROLLED_IN_A_COURSE_2">'FB 2.2T ANNUAL UNDUP HDCT'!$J$9</definedName>
    <definedName name="FB_2.2_ANNUAL_UNDUP_HDCT_STUDENTS_SERVED">'FB 2.2T ANNUAL UNDUP HDCT'!$E$9</definedName>
    <definedName name="FB_2.23T_5YR_SERVED_ALL_2018_19_THROUGH_2022_23">'FB 2.3.3T 5YR SERVED ALL'!$A$5</definedName>
    <definedName name="FB_2.2T_ANNUAL_UNDUP_HDCT_FUNDED_STUDENTS_ENROLLED_IN_A_COURSE">'FB 2.2T ANNUAL UNDUP HDCT'!$G$9</definedName>
    <definedName name="FB_2.2T_ANNUAL_UNDUP_HDCT_STUDENTS_ENROLLED_IN_A_COURSE">'FB 2.2T ANNUAL UNDUP HDCT'!$I$9</definedName>
    <definedName name="FB_2.2T_ANNUAL_UNDUP_HDCT_STUDENTS_SERVED">'FB 2.2T ANNUAL UNDUP HDCT'!$H$9</definedName>
    <definedName name="FB_2.3._1T_5YR_SERVED_LOWER_ANNUAL_UNDUPLICATED_STUDENT_HEADCOUNT_ENROLLMENT">'FB 2.3.1T 5YR SERVED LOWER'!$A$4</definedName>
    <definedName name="FB_2.3.1T_5YR_SERVED_LOWER_FLORIDA_COLLEGE_SYSTEM">'FB 2.3.1T 5YR SERVED LOWER'!$A$3</definedName>
    <definedName name="FB_2.3.2T_5YR_SERVED_UPPER_2018_19">'FB 2.3.2T 5YR SERVED UPPER'!$B$9</definedName>
    <definedName name="FB_2.3.2T_5YR_SERVED_UPPER_2018_19_THROUGHT_2022_23">'FB 2.3.2T 5YR SERVED UPPER'!$A$5</definedName>
    <definedName name="FB_2.3.2T_5YR_SERVED_UPPER_2019_20">'FB 2.3.2T 5YR SERVED UPPER'!$C$9</definedName>
    <definedName name="FB_2.3.2T_5YR_SERVED_UPPER_2020_21">'FB 2.3.2T 5YR SERVED UPPER'!$D$9</definedName>
    <definedName name="FB_2.3.2T_5YR_SERVED_UPPER_2021_22">'FB 2.3.2T 5YR SERVED UPPER'!$E$9</definedName>
    <definedName name="FB_2.3.2T_5YR_SERVED_UPPER_2022_23">'FB 2.3.2T 5YR SERVED UPPER'!$F$9</definedName>
    <definedName name="FB_2.3.2T_5YR_SERVED_UPPER_ANNUAL_UNDUPLICATED_STUDENT_HEADCOUNT_ENROLLMENT">'FB 2.3.2T 5YR SERVED UPPER'!$A$4</definedName>
    <definedName name="FB_2.3.2T_5YR_SURVED_UPPER_FLORIDA_COLLEGE_SYSTEM_">'FB 2.3.2T 5YR SERVED UPPER'!$A$3</definedName>
    <definedName name="FB_2.3.3T_5YR_SERVED_ALL">'FB 2.3.3T 5YR SERVED ALL'!$F$9</definedName>
    <definedName name="FB_2.3.3T_5YR_SERVED_ALL_2018_19">'FB 2.3.3T 5YR SERVED ALL'!$B$9</definedName>
    <definedName name="FB_2.3.3T_5YR_SERVED_ALL_2019_20">'FB 2.3.3T 5YR SERVED ALL'!$C$9</definedName>
    <definedName name="FB_2.3.3T_5YR_SERVED_ALL_2020_21">'FB 2.3.3T 5YR SERVED ALL'!$D$9</definedName>
    <definedName name="FB_2.3.3T_5YR_SERVED_ALL_2020_21_2">'FB 2.3.3T 5YR SERVED ALL'!$D$9</definedName>
    <definedName name="FB_2.3.3T_5YR_SERVED_ALL_2021_22">'FB 2.3.3T 5YR SERVED ALL'!$E$9</definedName>
    <definedName name="FB_2.3.3T_5YR_SERVED_ALL_ANNUAL_UNDUPLICATED_STUDENT_HEADCOUNT_ENROLLMENT">'FB 2.3.3T 5YR SERVED ALL'!$A$4</definedName>
    <definedName name="FB_2.3.3T_5YR_SERVED_ALL_FLORIDA_COLLEGE_SYSTEM">'FB 2.3.3T 5YR SERVED ALL'!$A$3</definedName>
    <definedName name="FB_2.3.4T_5YR_ENROLLED_LOWER_2018_19">'FB 2.3.4T 5YR ENROLLED LOWER'!$B$9</definedName>
    <definedName name="FB_2.3.4T_5YR_ENROLLED_LOWER_2018_19_THROUGH_2022_23">'FB 2.3.4T 5YR ENROLLED LOWER'!$A$5</definedName>
    <definedName name="FB_2.3.4T_5YR_ENROLLED_LOWER_2019_20">'FB 2.3.4T 5YR ENROLLED LOWER'!$C$9</definedName>
    <definedName name="FB_2.3.4T_5YR_ENROLLED_LOWER_2020_21">'FB 2.3.4T 5YR ENROLLED LOWER'!$D$9</definedName>
    <definedName name="FB_2.3.4T_5YR_ENROLLED_LOWER_2021_22">'FB 2.3.4T 5YR ENROLLED LOWER'!$E$9</definedName>
    <definedName name="FB_2.3.4T_5YR_ENROLLED_LOWER_2022_23">'FB 2.3.4T 5YR ENROLLED LOWER'!$F$9</definedName>
    <definedName name="FB_2.3.4T_5YR_ENROLLED_LOWER_ANNUAL_UNDUPLICATED_STUDENT_HEADCOUNT_ENROLLMENT">'FB 2.3.4T 5YR ENROLLED LOWER'!$A$4</definedName>
    <definedName name="FB_2.3.4T_5YR_ENROLLED_LOWER_FLORIDA_COLLEGE_SYSTEM">'FB 2.3.4T 5YR ENROLLED LOWER'!$A$3</definedName>
    <definedName name="FB_2.3.5T_5YR_ENROLLED_UPPER_2018_19">'FB 2.3.5T 5YR ENROLLED UPPER'!$B$9</definedName>
    <definedName name="FB_2.3.5T_5YR_ENROLLED_UPPER_2018_19_2022_23">'FB 2.3.5T 5YR ENROLLED UPPER'!$A$5</definedName>
    <definedName name="FB_2.3.5T_5YR_ENROLLED_UPPER_2019_20">'FB 2.3.5T 5YR ENROLLED UPPER'!$C$9</definedName>
    <definedName name="FB_2.3.5T_5YR_ENROLLED_UPPER_2020_21">'FB 2.3.5T 5YR ENROLLED UPPER'!$D$9</definedName>
    <definedName name="FB_2.3.5T_5YR_ENROLLED_UPPER_2021_22">'FB 2.3.5T 5YR ENROLLED UPPER'!$E$9</definedName>
    <definedName name="FB_2.3.5T_5YR_ENROLLED_UPPER_2022_23">'FB 2.3.5T 5YR ENROLLED UPPER'!$F$9</definedName>
    <definedName name="FB_2.3.5T_5YR_ENROLLED_UPPER_ANNUAL_UNDUPLICATED_STUDENT_HEADCOUNT_ENROLLMENT">'FB 2.3.5T 5YR ENROLLED UPPER'!$A$4</definedName>
    <definedName name="FB_2.3.5T_5YR_ENROLLED_UPPER_FLORIDA_COLEGE_FLORIDA_COLLEGE_SYSTEM_2">'FB 2.3.5T 5YR ENROLLED UPPER'!$A$3</definedName>
    <definedName name="FB_2.3.6T_5YR_ENROLLED_ALL_2018_19">'FB 2.3.6T 5YR ENROLLED ALL'!$B$9</definedName>
    <definedName name="FB_2.3.6T_5YR_ENROLLED_ALL_2018_THROUGH_2022_23">'FB 2.3.6T 5YR ENROLLED ALL'!$A$5</definedName>
    <definedName name="FB_2.3.6T_5YR_ENROLLED_ALL_2019_20">'FB 2.3.6T 5YR ENROLLED ALL'!$C$9</definedName>
    <definedName name="FB_2.3.6T_5YR_ENROLLED_ALL_2020_21">'FB 2.3.6T 5YR ENROLLED ALL'!$D$9</definedName>
    <definedName name="FB_2.3.6T_5YR_ENROLLED_ALL_2021_22">'FB 2.3.6T 5YR ENROLLED ALL'!$E$9</definedName>
    <definedName name="FB_2.3.6T_5YR_ENROLLED_ALL_2022_23">'FB 2.3.6T 5YR ENROLLED ALL'!$F$9</definedName>
    <definedName name="FB_2.3.6T_5YR_ENROLLED_ALL_ANNUAL_UNDUPLICATED_STUDENT_HEADCOUNT_ENROLLMENT">'FB 2.3.6T 5YR ENROLLED ALL'!$A$4</definedName>
    <definedName name="FB_2.3.6T_5YR_ENROLLED_ALL_FLORIDA_COLLEGE_SYSTEM">'FB 2.3.6T 5YR ENROLLED ALL'!$A$3</definedName>
    <definedName name="FB_2.3.7T_5YR_FUNDED_LOWER_2018_19">'FB 2.3.7T 5YR FUNDED LOWER'!$B$9</definedName>
    <definedName name="FB_2.3.7T_5YR_FUNDED_LOWER_2018_19_THROUGH_2022_23">'FB 2.3.7T 5YR FUNDED LOWER'!$A$5</definedName>
    <definedName name="FB_2.3.7T_5YR_FUNDED_LOWER_2019_20">'FB 2.3.7T 5YR FUNDED LOWER'!$C$9</definedName>
    <definedName name="FB_2.3.7T_5YR_FUNDED_LOWER_2020_21">'FB 2.3.7T 5YR FUNDED LOWER'!$D$9</definedName>
    <definedName name="FB_2.3.7T_5YR_FUNDED_LOWER_2021_22">'FB 2.3.7T 5YR FUNDED LOWER'!$E$9</definedName>
    <definedName name="FB_2.3.7T_5YR_FUNDED_LOWER_2022_23">'FB 2.3.7T 5YR FUNDED LOWER'!$F$9</definedName>
    <definedName name="FB_2.3.7T_5YR_FUNDED_LOWER_ANNUAL_UNDUPLICATED_STUDENT_HEADCOUNT_ENROLLMENT">'FB 2.3.7T 5YR FUNDED LOWER'!$A$4</definedName>
    <definedName name="FB_2.3.7T_5YR_FUNDED_LOWER_FLORIDA_COLLEGE_SYSTEM">'FB 2.3.7T 5YR FUNDED LOWER'!$A$3</definedName>
    <definedName name="FB_2.3.8T_5YR_FUNDED_UPPER_2018_19">'FB 2.3.8T 5YR FUNDED UPPER'!$B$9</definedName>
    <definedName name="FB_2.3.8T_5YR_FUNDED_UPPER_2018_19_Through_2022_23">'FB 2.3.8T 5YR FUNDED UPPER'!$A$5</definedName>
    <definedName name="FB_2.3.8T_5YR_FUNDED_UPPER_2019_20">'FB 2.3.8T 5YR FUNDED UPPER'!$C$9</definedName>
    <definedName name="FB_2.3.8T_5YR_FUNDED_UPPER_2020_21">'FB 2.3.8T 5YR FUNDED UPPER'!$D$9</definedName>
    <definedName name="FB_2.3.8T_5YR_FUNDED_UPPER_2021_22">'FB 2.3.8T 5YR FUNDED UPPER'!$E$9</definedName>
    <definedName name="FB_2.3.8T_5YR_FUNDED_UPPER_2022_23">'FB 2.3.8T 5YR FUNDED UPPER'!$F$9</definedName>
    <definedName name="FB_2.3.8T_5YR_FUNDED_UPPER_Annual_Unduplicated_Student_Headcount_Enrollment">'FB 2.3.8T 5YR FUNDED UPPER'!$A$4</definedName>
    <definedName name="FB_2.3.8T_5YR_FUNDED_UPPER_Florida_College_System">'FB 2.3.8T 5YR FUNDED UPPER'!$A$3</definedName>
    <definedName name="FB_2.3.9T_5YR_FUNDED_ALL_2018_19">'FB 2.3.9T 5YR FUNDED ALL'!$B$9</definedName>
    <definedName name="FB_2.3.9T_5YR_FUNDED_ALL_2018_19_Through_2022_23">'FB 2.3.9T 5YR FUNDED ALL'!$A$5</definedName>
    <definedName name="FB_2.3.9T_5YR_FUNDED_ALL_2019_20">'FB 2.3.9T 5YR FUNDED ALL'!$C$9</definedName>
    <definedName name="FB_2.3.9T_5YR_FUNDED_ALL_2020_21">'FB 2.3.9T 5YR FUNDED ALL'!$D$9</definedName>
    <definedName name="FB_2.3.9T_5YR_FUNDED_ALL_2021_22">'FB 2.3.9T 5YR FUNDED ALL'!$E$9</definedName>
    <definedName name="FB_2.3.9T_5YR_FUNDED_ALL_2022_23">'FB 2.3.9T 5YR FUNDED ALL'!$F$9</definedName>
    <definedName name="FB_2.3.9T_5YR_FUNDED_ALL_Annual_Unduplicated_student_Headcount_Enrollment_">'FB 2.3.9T 5YR FUNDED ALL'!$A$4</definedName>
    <definedName name="FB_2.4T_5YR_DISAB_HDCT_Total">'FB 2.4T 5YR DISAB HDCT'!$L$4</definedName>
    <definedName name="FB_3.1T_FUNDED_FTE_BY_PROG_AREA_Adult_Education">'FB 3.1T FUNDED FTE BY PROG AREA'!$B$4</definedName>
    <definedName name="FB_3.1T_FUNDED_FTE_BY_PROG_AREA_EPI">'FB 3.1T FUNDED FTE BY PROG AREA'!$E$4</definedName>
    <definedName name="FB_3.2.1T_FUNDED_FTE_LOWER_Adult_Basic">'FB 3.2.1T FUNDED FTE LOWER'!$J$9</definedName>
    <definedName name="FB_3.2.1T_FUNDED_FTE_LOWER_EPI">'FB 3.2.1T FUNDED FTE LOWER'!$F$9</definedName>
    <definedName name="FB_3.2.1T_FUNDED_FTE_LOWER_FLORIDA_COLLEGE_SYSTEM">'FB 3.2.1T FUNDED FTE LOWER'!$A$3</definedName>
    <definedName name="FB_3.2.1T_FUNDED_FTE_LOWER_Total">'FB 3.2.1T FUNDED FTE LOWER'!$P$9</definedName>
    <definedName name="FB_3.2.2T_FUNDED_FTE_ALL_2022_23_FTE_3">'FB 3.2.2T FUNDED FTE ALL'!$A$6</definedName>
    <definedName name="FB_3.2.2T_FUNDED_FTE_ALL_A_AND_P">'FB 3.2.2T FUNDED FTE ALL'!$C$9</definedName>
    <definedName name="FB_3.2.2T_FUNDED_FTE_ALL_Adult_Basic">'FB 3.2.2T FUNDED FTE ALL'!$K$9</definedName>
    <definedName name="FB_3.2.2T_FUNDED_FTE_ALL_Adult_sec">'FB 3.2.2T FUNDED FTE ALL'!$M$9</definedName>
    <definedName name="FB_3.2.2T_FUNDED_FTE_ALL_Appen_Class">'FB 3.2.2T FUNDED FTE ALL'!$I$9</definedName>
    <definedName name="FB_3.2.2T_FUNDED_FTE_ALL_Apprn_OJT">'FB 3.2.2T FUNDED FTE ALL'!$J$9</definedName>
    <definedName name="FB_3.2.2T_FUNDED_FTE_ALL_Dev_Ed">'FB 3.2.2T FUNDED FTE ALL'!$E$9</definedName>
    <definedName name="FB_3.2.2T_FUNDED_FTE_ALL_Dev_Ed_Eap">'FB 3.2.2T FUNDED FTE ALL'!$F$9</definedName>
    <definedName name="FB_3.2.2T_FUNDED_FTE_ALL_EPI">'FB 3.2.2T FUNDED FTE ALL'!$G$9</definedName>
    <definedName name="FB_3.2.2T_FUNDED_FTE_ALL_Florida_College_System" comment="FB_3.2.2T_FUNDED_FTE_ALL_">'FB 3.2.2T FUNDED FTE ALL'!$A$3</definedName>
    <definedName name="FB_3.2.2T_FUNDED_FTE_ALL_GED_PREP">'FB 3.2.2T FUNDED FTE ALL'!$N$9</definedName>
    <definedName name="FB_3.2.2T_FUNDED_FTE_ALL_Ltrcy_Eap">'FB 3.2.2T FUNDED FTE ALL'!$L$9</definedName>
    <definedName name="FB_3.2.2T_FUNDED_FTE_ALL_Postec_Adult_Voc">'FB 3.2.2T FUNDED FTE ALL'!$H$9</definedName>
    <definedName name="FB_3.2.2T_FUNDED_FTE_ALL_Postsecvoc">'FB 3.2.2T FUNDED FTE ALL'!$D$9</definedName>
    <definedName name="FB_3.2.2T_FUNDED_FTE_ALL_TOTAL">'FB 3.2.2T FUNDED FTE ALL'!$Q$9</definedName>
    <definedName name="FB_3.2.2T_FUNDED_FTE_ALL_VOC_PREP">'FB 3.2.2T FUNDED FTE ALL'!$O$9</definedName>
    <definedName name="FB_3.2.2T_FUNDED_FTE_ALL_VOC_PREP_EAP">'FB 3.2.2T FUNDED FTE ALL'!$P$9</definedName>
    <definedName name="FB_3.3T_ANN_FUNDED_FTE_DISCPLIN_2022_23_FTE_3">'FB 3.3T ANN FUNDED FTE DISCPLIN'!$A$5</definedName>
    <definedName name="FB_3.3T_ANN_FUNDED_FTE_DISCPLIN_Florida_College_System" comment="FB_3.3T_ANN_FUNDED_FTE_DISCPLIN_">'FB 3.3T ANN FUNDED FTE DISCPLIN'!$A$3</definedName>
    <definedName name="FB_3.3T_ANN_FUNDED_FTE_DISCPLIN_TOTAL_DEVELOPMENTAL_EDUCATION">'FB 3.3T ANN FUNDED FTE DISCPLIN'!$A$43</definedName>
    <definedName name="FB_3.4T_FUNDED_FTE_PROG_AREA_8">'FB 3.4T FUNDED FTE % PROG AREA'!$N$5</definedName>
    <definedName name="FB_3.4T_FUNDED_FTE_PROG_AREA_AS">'FB 3.4T FUNDED FTE % PROG AREA'!$D$4</definedName>
    <definedName name="FB_3.4T_FUNDED_FTE_PROG_AREA_CAR">'FB 3.4T FUNDED FTE % PROG AREA'!$H$4</definedName>
    <definedName name="FB_3.4T_FUNDED_FTE_PROG_AREA_EPI">'FB 3.4T FUNDED FTE % PROG AREA'!$F$4</definedName>
    <definedName name="FB_3.4T_FUNDED_FTE_PROG_AREA_Percent">'FB 3.4T FUNDED FTE % PROG AREA'!$C$5</definedName>
    <definedName name="FB_3.4T_FUNDED_FTE_PROG_AREA_Percentage">'FB 3.4T FUNDED FTE % PROG AREA'!$E$5</definedName>
    <definedName name="FB_3.4T_FUNDED_FTE_PROG_AREA_Percentage_10">'FB 3.4T FUNDED FTE % PROG AREA'!$Q$5</definedName>
    <definedName name="FB_3.4T_FUNDED_FTE_PROG_AREA_Percentage_2">'FB 3.4T FUNDED FTE % PROG AREA'!$G$5</definedName>
    <definedName name="FB_3.4T_FUNDED_FTE_PROG_AREA_Percentage_5">'FB 3.4T FUNDED FTE % PROG AREA'!$I$5</definedName>
    <definedName name="FB_3.4T_FUNDED_FTE_PROG_AREA_Percentage_6">'FB 3.4T FUNDED FTE % PROG AREA'!$K$5</definedName>
    <definedName name="FB_3.4T_FUNDED_FTE_PROG_AREA_Percentage_8">'FB 3.4T FUNDED FTE % PROG AREA'!$O$5</definedName>
    <definedName name="FB_3.4T_FUNDED_FTE_PROG_AREA_Reporting_Year">'FB 3.4T FUNDED FTE % PROG AREA'!$A$4</definedName>
    <definedName name="FB_3.4T_FUNDED_FTE_PROG_AREA_Sum">'FB 3.4T FUNDED FTE % PROG AREA'!$F$5</definedName>
    <definedName name="FB_3.4T_FUNDED_FTE_PROG_AREA_Sum_10">'FB 3.4T FUNDED FTE % PROG AREA'!$R$5</definedName>
    <definedName name="FB_3.4T_FUNDED_FTE_PROG_AREA_Sum_11">'FB 3.4T FUNDED FTE % PROG AREA'!$S$5</definedName>
    <definedName name="FB_3.4T_FUNDED_FTE_PROG_AREA_Sum_2">'FB 3.4T FUNDED FTE % PROG AREA'!$D$5</definedName>
    <definedName name="FB_3.4T_FUNDED_FTE_PROG_AREA_Sum_4">'FB 3.4T FUNDED FTE % PROG AREA'!$H$5</definedName>
    <definedName name="FB_3.4T_FUNDED_FTE_PROG_AREA_Sum_5">'FB 3.4T FUNDED FTE % PROG AREA'!$J$5</definedName>
    <definedName name="FB_3.4T_FUNDED_FTE_PROG_AREA_Sum_7">'FB 3.4T FUNDED FTE % PROG AREA'!$L$5</definedName>
    <definedName name="FB_3.4T_FUNDED_FTE_PROG_AREA_Sum_9">'FB 3.4T FUNDED FTE % PROG AREA'!$P$5</definedName>
    <definedName name="FB_4.1T_CRED_PROG_HDCT_BY_PROG_Apprentice">'FB 4.1T CRED PROG HDCT BY PROG'!$E$4</definedName>
    <definedName name="FB_4.1T_CRED_PROG_HDCT_BY_PROG_EPI">'FB 4.1T CRED PROG HDCT BY PROG'!$K$4</definedName>
    <definedName name="FB_4.1T_CRED_PROG_HDCT_BY_PROG_FB_4.1T_CRED_PROG_HDCT_BY_PROG_Percentage_9">'FB 4.1T CRED PROG HDCT BY PROG'!$R$5</definedName>
    <definedName name="FB_4.1T_CRED_PROG_HDCT_BY_PROG_Percentage">'FB 4.1T CRED PROG HDCT BY PROG'!$B$5</definedName>
    <definedName name="FB_4.1T_CRED_PROG_HDCT_BY_PROG_Percentage_11">'FB 4.1T CRED PROG HDCT BY PROG'!$T$5</definedName>
    <definedName name="FB_4.1T_CRED_PROG_HDCT_BY_PROG_Percentage_12">'FB 4.1T CRED PROG HDCT BY PROG'!$V$5</definedName>
    <definedName name="FB_4.1T_CRED_PROG_HDCT_BY_PROG_Percentage_13">'FB 4.1T CRED PROG HDCT BY PROG'!$X$5</definedName>
    <definedName name="FB_4.1T_CRED_PROG_HDCT_BY_PROG_Percentage_2">'FB 4.1T CRED PROG HDCT BY PROG'!$D$5</definedName>
    <definedName name="FB_4.1T_CRED_PROG_HDCT_BY_PROG_Percentage_3">'FB 4.1T CRED PROG HDCT BY PROG'!$F$5</definedName>
    <definedName name="FB_4.1T_CRED_PROG_HDCT_BY_PROG_Percentage_4">'FB 4.1T CRED PROG HDCT BY PROG'!$H$5</definedName>
    <definedName name="FB_4.1T_CRED_PROG_HDCT_BY_PROG_Percentage_5">'FB 4.1T CRED PROG HDCT BY PROG'!$J$5</definedName>
    <definedName name="FB_4.1T_CRED_PROG_HDCT_BY_PROG_Percentage_6">'FB 4.1T CRED PROG HDCT BY PROG'!$L$5</definedName>
    <definedName name="FB_4.1T_CRED_PROG_HDCT_BY_PROG_Percentage_8">'FB 4.1T CRED PROG HDCT BY PROG'!$P$5</definedName>
    <definedName name="FB_4.1T_CRED_PROG_HDCT_BY_PROG_Percntage_7">'FB 4.1T CRED PROG HDCT BY PROG'!$N$5</definedName>
    <definedName name="FB_4.1T_CRED_PROG_HDCT_BY_PROG_Sum_10">'FB 4.1T CRED PROG HDCT BY PROG'!$S$5</definedName>
    <definedName name="FB_4.1T_CRED_PROG_HDCT_BY_PROG_Sum_11">'FB 4.1T CRED PROG HDCT BY PROG'!$U$5</definedName>
    <definedName name="FB_4.1T_CRED_PROG_HDCT_BY_PROG_Sum_12">'FB 4.1T CRED PROG HDCT BY PROG'!$W$5</definedName>
    <definedName name="FB_4.1T_CRED_PROG_HDCT_BY_PROG_Sum_2">'FB 4.1T CRED PROG HDCT BY PROG'!$C$5</definedName>
    <definedName name="FB_4.1T_CRED_PROG_HDCT_BY_PROG_Sum_3">'FB 4.1T CRED PROG HDCT BY PROG'!$E$5</definedName>
    <definedName name="FB_4.1T_CRED_PROG_HDCT_BY_PROG_Sum_4">'FB 4.1T CRED PROG HDCT BY PROG'!$G$5</definedName>
    <definedName name="FB_4.1T_CRED_PROG_HDCT_BY_PROG_Sum_5">'FB 4.1T CRED PROG HDCT BY PROG'!$I$5</definedName>
    <definedName name="FB_4.1T_CRED_PROG_HDCT_BY_PROG_Sum_6">'FB 4.1T CRED PROG HDCT BY PROG'!$K$5</definedName>
    <definedName name="FB_4.1T_CRED_PROG_HDCT_BY_PROG_Sum_7">'FB 4.1T CRED PROG HDCT BY PROG'!$M$5</definedName>
    <definedName name="FB_4.1T_CRED_PROG_HDCT_BY_PROG_Sum_8">'FB 4.1T CRED PROG HDCT BY PROG'!$O$5</definedName>
    <definedName name="FB_4.1T_CRED_PROG_HDCT_BY_PROG_Sum_9">'FB 4.1T CRED PROG HDCT BY PROG'!$Q$5</definedName>
    <definedName name="FB_4.2T_CRED_PROG_HDCT_BY_AWARD_AA">'FB 4.2T CRED PROG HDCT BY AWARD'!$A$5</definedName>
    <definedName name="FB_4.2T_CRED_PROG_HDCT_BY_AWARD_AS">'FB 4.2T CRED PROG HDCT BY AWARD'!$B$5</definedName>
    <definedName name="FB_4.2T_CRED_PROG_HDCT_BY_AWARD_EPI">'FB 4.2T CRED PROG HDCT BY AWARD'!$E$5</definedName>
    <definedName name="FB_4.2T_CRED_PROG_HDCT_BY_AWARD_Total">'FB 4.2T CRED PROG HDCT BY AWARD'!$F$5</definedName>
    <definedName name="FB_4.3.1T_CRED_PROG_HDCT_AA__college">'FB 4.3.1T CRED PROG HDCT AA'!$T$5</definedName>
    <definedName name="FB_4.3.1T_CRED_PROG_HDCT_AA_Black_African_American">'FB 4.3.1T CRED PROG HDCT AA'!$I$5</definedName>
    <definedName name="FB_4.3.1T_CRED_PROG_HDCT_AA_College">'FB 4.3.1T CRED PROG HDCT AA'!$A$4</definedName>
    <definedName name="FB_4.3.1T_CRED_PROG_HDCT_AA_College_Name">'FB 4.3.1T CRED PROG HDCT AA'!$B$4</definedName>
    <definedName name="FB_4.3.1T_CRED_PROG_HDCT_AA_College_Total">'FB 4.3.1T CRED PROG HDCT AA'!$T$5</definedName>
    <definedName name="FB_4.3.1T_CRED_PROG_HDCT_AA_Disabled">'FB 4.3.1T CRED PROG HDCT AA'!$U$6</definedName>
    <definedName name="FB_4.3.1T_CRED_PROG_HDCT_AA_Disadvantege">'FB 4.3.1T CRED PROG HDCT AA'!$W$6</definedName>
    <definedName name="FB_4.3.1T_CRED_PROG_HDCT_AA_Female">'FB 4.3.1T CRED PROG HDCT AA'!$C$6</definedName>
    <definedName name="FB_4.3.1T_CRED_PROG_HDCT_AA_Female_2">'FB 4.3.1T CRED PROG HDCT AA'!$E$6</definedName>
    <definedName name="FB_4.3.1T_CRED_PROG_HDCT_AA_Female_3">'FB 4.3.1T CRED PROG HDCT AA'!$G$6</definedName>
    <definedName name="FB_4.3.1T_CRED_PROG_HDCT_AA_Female_4">'FB 4.3.1T CRED PROG HDCT AA'!$I$6</definedName>
    <definedName name="FB_4.3.1T_CRED_PROG_HDCT_AA_Female_5">'FB 4.3.1T CRED PROG HDCT AA'!$K$6</definedName>
    <definedName name="FB_4.3.1T_CRED_PROG_HDCT_AA_Female_6">'FB 4.3.1T CRED PROG HDCT AA'!$M$6</definedName>
    <definedName name="FB_4.3.1T_CRED_PROG_HDCT_AA_Female_7">'FB 4.3.1T CRED PROG HDCT AA'!$O$6</definedName>
    <definedName name="FB_4.3.1T_CRED_PROG_HDCT_AA_Female_8">'FB 4.3.1T CRED PROG HDCT AA'!$Q$6</definedName>
    <definedName name="FB_4.3.1T_CRED_PROG_HDCT_AA_LEP">'FB 4.3.1T CRED PROG HDCT AA'!$V$6</definedName>
    <definedName name="FB_4.3.1T_CRED_PROG_HDCT_AA_Male">'FB 4.3.1T CRED PROG HDCT AA'!$D$6</definedName>
    <definedName name="FB_4.3.1T_CRED_PROG_HDCT_AA_Male_2">'FB 4.3.1T CRED PROG HDCT AA'!$F$6</definedName>
    <definedName name="FB_4.3.1T_CRED_PROG_HDCT_AA_Male_3">'FB 4.3.1T CRED PROG HDCT AA'!$H$6</definedName>
    <definedName name="FB_4.3.1T_CRED_PROG_HDCT_AA_Male_4">'FB 4.3.1T CRED PROG HDCT AA'!$J$6</definedName>
    <definedName name="FB_4.3.1T_CRED_PROG_HDCT_AA_Male_5">'FB 4.3.1T CRED PROG HDCT AA'!$L$6</definedName>
    <definedName name="FB_4.3.1T_CRED_PROG_HDCT_AA_Male_6">'FB 4.3.1T CRED PROG HDCT AA'!$N$6</definedName>
    <definedName name="FB_4.3.1T_CRED_PROG_HDCT_AA_Male_7">'FB 4.3.1T CRED PROG HDCT AA'!$P$6</definedName>
    <definedName name="FB_4.3.1T_CRED_PROG_HDCT_AA_Male_8">'FB 4.3.1T CRED PROG HDCT AA'!$R$6</definedName>
    <definedName name="FB_4.3.1T_CRED_PROG_HDCT_AA_Non_Resident_Alien">'FB 4.3.1T CRED PROG HDCT AA'!$C$5</definedName>
    <definedName name="FB_4.3.1T_CRED_PROG_HDCT_AA_Special_Populations">'FB 4.3.1T CRED PROG HDCT AA'!$U$5</definedName>
    <definedName name="FB_4.3.1T_CRED_PROG_HDCT_AA_Total">'FB 4.3.1T CRED PROG HDCT AA'!$S$5</definedName>
    <definedName name="FB_4.3.1T_CRED_PROG_HDCT_AA_Total_">'FB 4.3.1T CRED PROG HDCT AA'!$S$5</definedName>
    <definedName name="FB_4.3.1T_CRED_PROG_HDCT_AA_Total_2">'FB 4.3.1T CRED PROG HDCT AA'!$T$6</definedName>
    <definedName name="FB_4.3.1T_CRED_PROG_HDCT_AA_Total_3">'FB 4.3.1T CRED PROG HDCT AA'!$T$6</definedName>
    <definedName name="FB_4.3.1T_CRED_PROG_HDCT_AA_Two_Or_More_Race">'FB 4.3.1T CRED PROG HDCT AA'!$Q$5</definedName>
    <definedName name="FB_4.3.1T_CRED_PROG_HDCT_AA_Two_Or_More_Races_Male">'FB 4.3.1T CRED PROG HDCT AA'!$R$6</definedName>
    <definedName name="FB_4.3.1T_CRED_PROG_HDCT_AA_Unknowns">'FB 4.3.1T CRED PROG HDCT AA'!$S$6</definedName>
    <definedName name="FB_4.3.1T_CRED_PROG_HDCT_AA_White">'FB 4.3.1T CRED PROG HDCT AA'!$M$5</definedName>
    <definedName name="FB_4.3.2T_CRED_PROG_HDCT_EPI_American_Indian">'FB 4.3.2T CRED PROG HDCT EPI'!$G$5</definedName>
    <definedName name="FB_4.3.2T_CRED_PROG_HDCT_EPI_American_Indian_Female">'FB 4.3.2T CRED PROG HDCT EPI'!$G$6</definedName>
    <definedName name="FB_4.3.2T_CRED_PROG_HDCT_EPI_American_Indian_Male">'FB 4.3.2T CRED PROG HDCT EPI'!$H$6</definedName>
    <definedName name="FB_4.3.2T_CRED_PROG_HDCT_EPI_Asian">'FB 4.3.2T CRED PROG HDCT EPI'!$E$5</definedName>
    <definedName name="FB_4.3.2T_CRED_PROG_HDCT_EPI_Asian_Female">'FB 4.3.2T CRED PROG HDCT EPI'!$E$6</definedName>
    <definedName name="FB_4.3.2T_CRED_PROG_HDCT_EPI_Asian_Male">'FB 4.3.2T CRED PROG HDCT EPI'!$F$6</definedName>
    <definedName name="FB_4.3.2T_CRED_PROG_HDCT_EPI_Black_African_American">'FB 4.3.2T CRED PROG HDCT EPI'!$I$5</definedName>
    <definedName name="FB_4.3.2T_CRED_PROG_HDCT_EPI_Black_African_American_Female">'FB 4.3.2T CRED PROG HDCT EPI'!$I$6</definedName>
    <definedName name="FB_4.3.2T_CRED_PROG_HDCT_EPI_Black_African_American_Male">'FB 4.3.2T CRED PROG HDCT EPI'!$J$6</definedName>
    <definedName name="FB_4.3.2T_CRED_PROG_HDCT_EPI_College">'FB 4.3.2T CRED PROG HDCT EPI'!$A$4</definedName>
    <definedName name="FB_4.3.2T_CRED_PROG_HDCT_EPI_College_2">'FB 4.3.2T CRED PROG HDCT EPI'!$T$5</definedName>
    <definedName name="FB_4.3.2T_CRED_PROG_HDCT_EPI_College_Name">'FB 4.3.2T CRED PROG HDCT EPI'!$B$4</definedName>
    <definedName name="FB_4.3.2T_CRED_PROG_HDCT_EPI_Disabled">'FB 4.3.2T CRED PROG HDCT EPI'!$U$6</definedName>
    <definedName name="FB_4.3.2T_CRED_PROG_HDCT_EPI_Disadvantage">'FB 4.3.2T CRED PROG HDCT EPI'!$W$6</definedName>
    <definedName name="FB_4.3.2T_CRED_PROG_HDCT_EPI_Hispanic_Latino">'FB 4.3.2T CRED PROG HDCT EPI'!$K$5</definedName>
    <definedName name="FB_4.3.2T_CRED_PROG_HDCT_EPI_Hispanic_Latino_Female">'FB 4.3.2T CRED PROG HDCT EPI'!$K$6</definedName>
    <definedName name="FB_4.3.2T_CRED_PROG_HDCT_EPI_Hispanic_Latino_Male">'FB 4.3.2T CRED PROG HDCT EPI'!$L$6</definedName>
    <definedName name="FB_4.3.2T_CRED_PROG_HDCT_EPI_LEP">'FB 4.3.2T CRED PROG HDCT EPI'!$V$6</definedName>
    <definedName name="FB_4.3.2T_CRED_PROG_HDCT_EPI_Non_Resident_Alian_Female">'FB 4.3.2T CRED PROG HDCT EPI'!$C$6</definedName>
    <definedName name="FB_4.3.2T_CRED_PROG_HDCT_EPI_Non_Resident_Alien">'FB 4.3.2T CRED PROG HDCT EPI'!$C$5</definedName>
    <definedName name="FB_4.3.2T_CRED_PROG_HDCT_EPI_Non_Resident_Alien_Male">'FB 4.3.2T CRED PROG HDCT EPI'!$D$6</definedName>
    <definedName name="FB_4.3.2T_CRED_PROG_HDCT_EPI_Pacific_Islander">'FB 4.3.2T CRED PROG HDCT EPI'!$O$5</definedName>
    <definedName name="FB_4.3.2T_CRED_PROG_HDCT_EPI_Pacific_Islander_Female">'FB 4.3.2T CRED PROG HDCT EPI'!$O$6</definedName>
    <definedName name="FB_4.3.2T_CRED_PROG_HDCT_EPI_Pacific_Islander_Male">'FB 4.3.2T CRED PROG HDCT EPI'!$P$6</definedName>
    <definedName name="FB_4.3.2T_CRED_PROG_HDCT_EPI_Race_Ethnicity_And_Sex">'FB 4.3.2T CRED PROG HDCT EPI'!$C$4</definedName>
    <definedName name="FB_4.3.2T_CRED_PROG_HDCT_EPI_Special_Populations">'FB 4.3.2T CRED PROG HDCT EPI'!$U$5</definedName>
    <definedName name="FB_4.3.2T_CRED_PROG_HDCT_EPI_Total_1">'FB 4.3.2T CRED PROG HDCT EPI'!$S$5</definedName>
    <definedName name="FB_4.3.2T_CRED_PROG_HDCT_EPI_Total_2">'FB 4.3.2T CRED PROG HDCT EPI'!$T$6</definedName>
    <definedName name="FB_4.3.2T_CRED_PROG_HDCT_EPI_Two_Or_More_Races">'FB 4.3.2T CRED PROG HDCT EPI'!$Q$5</definedName>
    <definedName name="FB_4.3.2T_CRED_PROG_HDCT_EPI_Two_or_More_Races_Female">'FB 4.3.2T CRED PROG HDCT EPI'!$Q$6</definedName>
    <definedName name="FB_4.3.2T_CRED_PROG_HDCT_EPI_Two_Or_More_Races_Male">'FB 4.3.2T CRED PROG HDCT EPI'!$R$6</definedName>
    <definedName name="FB_4.3.2T_CRED_PROG_HDCT_EPI_Unknowns">'FB 4.3.2T CRED PROG HDCT EPI'!$S$6</definedName>
    <definedName name="FB_4.3.2T_CRED_PROG_HDCT_EPI_White">'FB 4.3.2T CRED PROG HDCT EPI'!$M$5</definedName>
    <definedName name="FB_4.3.2T_CRED_PROG_HDCT_EPI_White_Female">'FB 4.3.2T CRED PROG HDCT EPI'!$M$6</definedName>
    <definedName name="FB_4.3.2T_CRED_PROG_HDCT_EPI_White_Male">'FB 4.3.2T CRED PROG HDCT EPI'!$N$6</definedName>
    <definedName name="FB_4.3.3T_CRED_PROG_HDCT_CPP_American_Indian">'FB 4.3.3T CRED PROG HDCT CPP'!$G$5</definedName>
    <definedName name="FB_4.3.3T_CRED_PROG_HDCT_CPP_American_Indian_Female">'FB 4.3.3T CRED PROG HDCT CPP'!$G$6</definedName>
    <definedName name="FB_4.3.3T_CRED_PROG_HDCT_CPP_American_Indian_Male">'FB 4.3.3T CRED PROG HDCT CPP'!$H$6</definedName>
    <definedName name="FB_4.3.3T_CRED_PROG_HDCT_CPP_Asian">'FB 4.3.3T CRED PROG HDCT CPP'!$E$5</definedName>
    <definedName name="FB_4.3.3T_CRED_PROG_HDCT_CPP_Asian_Female">'FB 4.3.3T CRED PROG HDCT CPP'!$E$6</definedName>
    <definedName name="FB_4.3.3T_CRED_PROG_HDCT_CPP_Asian_Male">'FB 4.3.3T CRED PROG HDCT CPP'!$F$6</definedName>
    <definedName name="FB_4.3.3T_CRED_PROG_HDCT_CPP_Black_African_African_American_Female">'FB 4.3.3T CRED PROG HDCT CPP'!$I$6</definedName>
    <definedName name="FB_4.3.3T_CRED_PROG_HDCT_CPP_Black_African_American">'FB 4.3.3T CRED PROG HDCT CPP'!$I$5</definedName>
    <definedName name="FB_4.3.3T_CRED_PROG_HDCT_CPP_Black_African_American_Male">'FB 4.3.3T CRED PROG HDCT CPP'!$J$6</definedName>
    <definedName name="FB_4.3.3T_CRED_PROG_HDCT_CPP_College">'FB 4.3.3T CRED PROG HDCT CPP'!$A$4</definedName>
    <definedName name="FB_4.3.3T_CRED_PROG_HDCT_CPP_College_2">'FB 4.3.3T CRED PROG HDCT CPP'!$T$5</definedName>
    <definedName name="FB_4.3.3T_CRED_PROG_HDCT_CPP_College_Name">'FB 4.3.3T CRED PROG HDCT CPP'!$B$4</definedName>
    <definedName name="FB_4.3.3T_CRED_PROG_HDCT_CPP_Disabled">'FB 4.3.3T CRED PROG HDCT CPP'!$U$6</definedName>
    <definedName name="FB_4.3.3T_CRED_PROG_HDCT_CPP_Disadvantage">'FB 4.3.3T CRED PROG HDCT CPP'!$W$6</definedName>
    <definedName name="FB_4.3.3T_CRED_PROG_HDCT_CPP_Hispanic_Latino">'FB 4.3.3T CRED PROG HDCT CPP'!$K$5</definedName>
    <definedName name="FB_4.3.3T_CRED_PROG_HDCT_CPP_Hispanic_Latino_Female">'FB 4.3.3T CRED PROG HDCT CPP'!$K$6</definedName>
    <definedName name="FB_4.3.3T_CRED_PROG_HDCT_CPP_Hispanic_Latino_Male">'FB 4.3.3T CRED PROG HDCT CPP'!$L$6</definedName>
    <definedName name="FB_4.3.3T_CRED_PROG_HDCT_CPP_LEP">'FB 4.3.3T CRED PROG HDCT CPP'!$V$6</definedName>
    <definedName name="FB_4.3.3T_CRED_PROG_HDCT_CPP_Non_Resident_Alien">'FB 4.3.3T CRED PROG HDCT CPP'!$C$5</definedName>
    <definedName name="FB_4.3.3T_CRED_PROG_HDCT_CPP_Non_Resident_Alien_Male">'FB 4.3.3T CRED PROG HDCT CPP'!$D$6</definedName>
    <definedName name="FB_4.3.3T_CRED_PROG_HDCT_CPP_Non_Resident_Female">'FB 4.3.3T CRED PROG HDCT CPP'!$C$6</definedName>
    <definedName name="FB_4.3.3T_CRED_PROG_HDCT_CPP_Pacific_Islander">'FB 4.3.3T CRED PROG HDCT CPP'!$O$5</definedName>
    <definedName name="FB_4.3.3T_CRED_PROG_HDCT_CPP_Pacific_Islander_Female">'FB 4.3.3T CRED PROG HDCT CPP'!$O$6</definedName>
    <definedName name="FB_4.3.3T_CRED_PROG_HDCT_CPP_Pacific_Islander_Male">'FB 4.3.3T CRED PROG HDCT CPP'!$P$6</definedName>
    <definedName name="FB_4.3.3T_CRED_PROG_HDCT_CPP_Race_Ethnicity_And_Sex">'FB 4.3.3T CRED PROG HDCT CPP'!$C$4</definedName>
    <definedName name="FB_4.3.3T_CRED_PROG_HDCT_CPP_Special_populations">'FB 4.3.3T CRED PROG HDCT CPP'!$U$5</definedName>
    <definedName name="FB_4.3.3T_CRED_PROG_HDCT_CPP_Total">'FB 4.3.3T CRED PROG HDCT CPP'!$S$5</definedName>
    <definedName name="FB_4.3.3T_CRED_PROG_HDCT_CPP_Total_2">'FB 4.3.3T CRED PROG HDCT CPP'!$T$6</definedName>
    <definedName name="FB_4.3.3T_CRED_PROG_HDCT_CPP_Two_Or_More_Female">'FB 4.3.3T CRED PROG HDCT CPP'!$Q$6</definedName>
    <definedName name="FB_4.3.3T_CRED_PROG_HDCT_CPP_Two_Or_More_Races">'FB 4.3.3T CRED PROG HDCT CPP'!$Q$5</definedName>
    <definedName name="FB_4.3.3T_CRED_PROG_HDCT_CPP_Two_Or_More_Races_Male">'FB 4.3.3T CRED PROG HDCT CPP'!$R$6</definedName>
    <definedName name="FB_4.3.3T_CRED_PROG_HDCT_CPP_Unknowns">'FB 4.3.3T CRED PROG HDCT CPP'!$S$6</definedName>
    <definedName name="FB_4.3.3T_CRED_PROG_HDCT_CPP_White">'FB 4.3.3T CRED PROG HDCT CPP'!$M$5</definedName>
    <definedName name="FB_4.3.3T_CRED_PROG_HDCT_CPP_White_Female">'FB 4.3.3T CRED PROG HDCT CPP'!$M$6</definedName>
    <definedName name="FB_4.3.3T_CRED_PROG_HDCT_CPP_White_Male">'FB 4.3.3T CRED PROG HDCT CPP'!$N$6</definedName>
    <definedName name="FB_4.3.4T_CRED_PROG_HDCT_AS_American_Indian">'FB 4.3.4T CRED PROG HDCT AS'!$G$5</definedName>
    <definedName name="FB_4.3.4T_CRED_PROG_HDCT_AS_American_Indian_Female">'FB 4.3.4T CRED PROG HDCT AS'!$G$6</definedName>
    <definedName name="FB_4.3.4T_CRED_PROG_HDCT_AS_American_Male">'FB 4.3.4T CRED PROG HDCT AS'!$H$6</definedName>
    <definedName name="FB_4.3.4T_CRED_PROG_HDCT_AS_Asian">'FB 4.3.4T CRED PROG HDCT AS'!$E$5</definedName>
    <definedName name="FB_4.3.4T_CRED_PROG_HDCT_AS_Asian_Female">'FB 4.3.4T CRED PROG HDCT AS'!$E$6</definedName>
    <definedName name="FB_4.3.4T_CRED_PROG_HDCT_AS_Asian_Male">'FB 4.3.4T CRED PROG HDCT AS'!$F$6</definedName>
    <definedName name="FB_4.3.4T_CRED_PROG_HDCT_AS_Black_African_American">'FB 4.3.4T CRED PROG HDCT AS'!$I$5</definedName>
    <definedName name="FB_4.3.4T_CRED_PROG_HDCT_AS_Black_African_American_Male">'FB 4.3.4T CRED PROG HDCT AS'!$J$6</definedName>
    <definedName name="FB_4.3.4T_CRED_PROG_HDCT_AS_Black_African_Female">'FB 4.3.4T CRED PROG HDCT AS'!$I$6</definedName>
    <definedName name="FB_4.3.4T_CRED_PROG_HDCT_AS_College">'FB 4.3.4T CRED PROG HDCT AS'!$A$4</definedName>
    <definedName name="FB_4.3.4T_CRED_PROG_HDCT_AS_College_2">'FB 4.3.4T CRED PROG HDCT AS'!$T$5</definedName>
    <definedName name="FB_4.3.4T_CRED_PROG_HDCT_AS_College_Name">'FB 4.3.4T CRED PROG HDCT AS'!$B$4</definedName>
    <definedName name="FB_4.3.4T_CRED_PROG_HDCT_AS_Disabled">'FB 4.3.4T CRED PROG HDCT AS'!$U$6</definedName>
    <definedName name="FB_4.3.4T_CRED_PROG_HDCT_AS_Disadvantage">'FB 4.3.4T CRED PROG HDCT AS'!$W$6</definedName>
    <definedName name="FB_4.3.4T_CRED_PROG_HDCT_AS_Hispanic_Latino">'FB 4.3.4T CRED PROG HDCT AS'!$K$5</definedName>
    <definedName name="FB_4.3.4T_CRED_PROG_HDCT_AS_Hispanic_Latino_Female">'FB 4.3.4T CRED PROG HDCT AS'!$K$6</definedName>
    <definedName name="FB_4.3.4T_CRED_PROG_HDCT_AS_Hispanic_Latino_Male">'FB 4.3.4T CRED PROG HDCT AS'!$L$6</definedName>
    <definedName name="FB_4.3.4T_CRED_PROG_HDCT_AS_LEP">'FB 4.3.4T CRED PROG HDCT AS'!$V$6</definedName>
    <definedName name="FB_4.3.4T_CRED_PROG_HDCT_AS_Non_Resident_Alien">'FB 4.3.4T CRED PROG HDCT AS'!$C$5</definedName>
    <definedName name="FB_4.3.4T_CRED_PROG_HDCT_AS_Non_Resident_Alien_Female">'FB 4.3.4T CRED PROG HDCT AS'!$C$6</definedName>
    <definedName name="FB_4.3.4T_CRED_PROG_HDCT_AS_Non_Resident_Male">'FB 4.3.4T CRED PROG HDCT AS'!$D$6</definedName>
    <definedName name="FB_4.3.4T_CRED_PROG_HDCT_AS_Pacific_Islander">'FB 4.3.4T CRED PROG HDCT AS'!$O$5</definedName>
    <definedName name="FB_4.3.4T_CRED_PROG_HDCT_AS_Pacific_Islander_Female">'FB 4.3.4T CRED PROG HDCT AS'!$O$6</definedName>
    <definedName name="FB_4.3.4T_CRED_PROG_HDCT_AS_Pacific_Islander_Male">'FB 4.3.4T CRED PROG HDCT AS'!$P$6</definedName>
    <definedName name="FB_4.3.4T_CRED_PROG_HDCT_AS_Race_Ethnicity_And_Sex">'FB 4.3.4T CRED PROG HDCT AS'!$C$4</definedName>
    <definedName name="FB_4.3.4T_CRED_PROG_HDCT_AS_Special_Populations">'FB 4.3.4T CRED PROG HDCT AS'!$U$5</definedName>
    <definedName name="FB_4.3.4T_CRED_PROG_HDCT_AS_Total">'FB 4.3.4T CRED PROG HDCT AS'!$S$5</definedName>
    <definedName name="FB_4.3.4T_CRED_PROG_HDCT_AS_Total_2">'FB 4.3.4T CRED PROG HDCT AS'!$T$6</definedName>
    <definedName name="FB_4.3.4T_CRED_PROG_HDCT_AS_Two_Or_More_Female">'FB 4.3.4T CRED PROG HDCT AS'!$Q$6</definedName>
    <definedName name="FB_4.3.4T_CRED_PROG_HDCT_AS_Two_Or_More_Male">'FB 4.3.4T CRED PROG HDCT AS'!$R$6</definedName>
    <definedName name="FB_4.3.4T_CRED_PROG_HDCT_AS_Two_Or_More_Races">'FB 4.3.4T CRED PROG HDCT AS'!$Q$5</definedName>
    <definedName name="FB_4.3.4T_CRED_PROG_HDCT_AS_Unknowns">'FB 4.3.4T CRED PROG HDCT AS'!$S$6</definedName>
    <definedName name="FB_4.3.4T_CRED_PROG_HDCT_AS_White">'FB 4.3.4T CRED PROG HDCT AS'!$M$5</definedName>
    <definedName name="FB_4.3.4T_CRED_PROG_HDCT_AS_White_Female">'FB 4.3.4T CRED PROG HDCT AS'!$M$6</definedName>
    <definedName name="FB_4.3.4T_CRED_PROG_HDCT_AS_White_Male">'FB 4.3.4T CRED PROG HDCT AS'!$N$6</definedName>
    <definedName name="FB_4.3.5T_CRED_PROG_HDCT_APPR_American_Indian_">'FB 4.3.5T CRED PROG HDCT APPR'!$G$5</definedName>
    <definedName name="FB_4.3.5T_CRED_PROG_HDCT_APPR_American_Indian_Female">'FB 4.3.5T CRED PROG HDCT APPR'!$G$6</definedName>
    <definedName name="FB_4.3.5T_CRED_PROG_HDCT_APPR_American_Indian_Male">'FB 4.3.5T CRED PROG HDCT APPR'!$H$6</definedName>
    <definedName name="FB_4.3.5T_CRED_PROG_HDCT_APPR_Asian_">'FB 4.3.5T CRED PROG HDCT APPR'!$E$5</definedName>
    <definedName name="FB_4.3.5T_CRED_PROG_HDCT_APPR_Asian_Female">'FB 4.3.5T CRED PROG HDCT APPR'!$E$6</definedName>
    <definedName name="FB_4.3.5T_CRED_PROG_HDCT_APPR_Asian_Male">'FB 4.3.5T CRED PROG HDCT APPR'!$F$6</definedName>
    <definedName name="FB_4.3.5T_CRED_PROG_HDCT_APPR_Black_African_American_">'FB 4.3.5T CRED PROG HDCT APPR'!$I$5</definedName>
    <definedName name="FB_4.3.5T_CRED_PROG_HDCT_APPR_Black_African_American_Female">'FB 4.3.5T CRED PROG HDCT APPR'!$I$6</definedName>
    <definedName name="FB_4.3.5T_CRED_PROG_HDCT_APPR_Black_African_American_Male">'FB 4.3.5T CRED PROG HDCT APPR'!$J$6</definedName>
    <definedName name="FB_4.3.5T_CRED_PROG_HDCT_APPR_College">'FB 4.3.5T CRED PROG HDCT APPR'!$A$4</definedName>
    <definedName name="FB_4.3.5T_CRED_PROG_HDCT_APPR_College_2">'FB 4.3.5T CRED PROG HDCT APPR'!$T$5</definedName>
    <definedName name="FB_4.3.5T_CRED_PROG_HDCT_APPR_College_Name">'FB 4.3.5T CRED PROG HDCT APPR'!$B$4</definedName>
    <definedName name="FB_4.3.5T_CRED_PROG_HDCT_APPR_Disabled">'FB 4.3.5T CRED PROG HDCT APPR'!$U$6</definedName>
    <definedName name="FB_4.3.5T_CRED_PROG_HDCT_APPR_Disavantage">'FB 4.3.5T CRED PROG HDCT APPR'!$W$6</definedName>
    <definedName name="FB_4.3.5T_CRED_PROG_HDCT_APPR_Hispanic_Latino">'FB 4.3.5T CRED PROG HDCT APPR'!$K$5</definedName>
    <definedName name="FB_4.3.5T_CRED_PROG_HDCT_APPR_Hispanic_Latino_Female">'FB 4.3.5T CRED PROG HDCT APPR'!$K$6</definedName>
    <definedName name="FB_4.3.5T_CRED_PROG_HDCT_APPR_Hispanic_Latino_Male">'FB 4.3.5T CRED PROG HDCT APPR'!$L$6</definedName>
    <definedName name="FB_4.3.5T_CRED_PROG_HDCT_APPR_LEP">'FB 4.3.5T CRED PROG HDCT APPR'!$V$6</definedName>
    <definedName name="FB_4.3.5T_CRED_PROG_HDCT_APPR_Non_Resident_Alien">'FB 4.3.5T CRED PROG HDCT APPR'!$C$5</definedName>
    <definedName name="FB_4.3.5T_CRED_PROG_HDCT_APPR_Non_Resident_Alien_Female">'FB 4.3.5T CRED PROG HDCT APPR'!$C$6</definedName>
    <definedName name="FB_4.3.5T_CRED_PROG_HDCT_APPR_Non_Resident_Alien_Male">'FB 4.3.5T CRED PROG HDCT APPR'!$D$6</definedName>
    <definedName name="FB_4.3.5T_CRED_PROG_HDCT_APPR_Pacific_Islander">'FB 4.3.5T CRED PROG HDCT APPR'!$O$5</definedName>
    <definedName name="FB_4.3.5T_CRED_PROG_HDCT_APPR_Pacific_Islander_Female">'FB 4.3.5T CRED PROG HDCT APPR'!$O$6</definedName>
    <definedName name="FB_4.3.5T_CRED_PROG_HDCT_APPR_Pacific_Islander_Male">'FB 4.3.5T CRED PROG HDCT APPR'!$P$6</definedName>
    <definedName name="FB_4.3.5T_CRED_PROG_HDCT_APPR_Race_Ethnicity_And_Sex">'FB 4.3.5T CRED PROG HDCT APPR'!$C$4</definedName>
    <definedName name="FB_4.3.5T_CRED_PROG_HDCT_APPR_Special_Populations">'FB 4.3.5T CRED PROG HDCT APPR'!$U$5</definedName>
    <definedName name="FB_4.3.5T_CRED_PROG_HDCT_APPR_Total">'FB 4.3.5T CRED PROG HDCT APPR'!$S$5</definedName>
    <definedName name="FB_4.3.5T_CRED_PROG_HDCT_APPR_Total_2">'FB 4.3.5T CRED PROG HDCT APPR'!$T$6</definedName>
    <definedName name="FB_4.3.5T_CRED_PROG_HDCT_APPR_Two_Or_More_Races_">'FB 4.3.5T CRED PROG HDCT APPR'!$Q$5</definedName>
    <definedName name="FB_4.3.5T_CRED_PROG_HDCT_APPR_Two_Or_More_Races_Female">'FB 4.3.5T CRED PROG HDCT APPR'!$Q$6</definedName>
    <definedName name="FB_4.3.5T_CRED_PROG_HDCT_APPR_Two_Or_More_Races_Male">'FB 4.3.5T CRED PROG HDCT APPR'!$R$6</definedName>
    <definedName name="FB_4.3.5T_CRED_PROG_HDCT_APPR_Unknowns">'FB 4.3.5T CRED PROG HDCT APPR'!$S$6</definedName>
    <definedName name="FB_4.3.5T_CRED_PROG_HDCT_APPR_White">'FB 4.3.5T CRED PROG HDCT APPR'!$M$5</definedName>
    <definedName name="FB_4.3.5T_CRED_PROG_HDCT_APPR_White_Female">'FB 4.3.5T CRED PROG HDCT APPR'!$M$6</definedName>
    <definedName name="FB_4.3.5T_CRED_PROG_HDCT_APPR_White_Male">'FB 4.3.5T CRED PROG HDCT APPR'!$N$6</definedName>
    <definedName name="FB_4.3.6T_CRED_PROG_HDCT_CCC_American_Indian">'FB 4.3.6T CRED PROG HDCT CCC'!$G$5</definedName>
    <definedName name="FB_4.3.6T_CRED_PROG_HDCT_CCC_American_Indian_Female">'FB 4.3.6T CRED PROG HDCT CCC'!$G$6</definedName>
    <definedName name="FB_4.3.6T_CRED_PROG_HDCT_CCC_American_Indian_Male">'FB 4.3.6T CRED PROG HDCT CCC'!$H$6</definedName>
    <definedName name="FB_4.3.6T_CRED_PROG_HDCT_CCC_Asian">'FB 4.3.6T CRED PROG HDCT CCC'!$E$5</definedName>
    <definedName name="FB_4.3.6T_CRED_PROG_HDCT_CCC_Asian_Female">'FB 4.3.6T CRED PROG HDCT CCC'!$E$6</definedName>
    <definedName name="FB_4.3.6T_CRED_PROG_HDCT_CCC_Asian_Male">'FB 4.3.6T CRED PROG HDCT CCC'!$F$6</definedName>
    <definedName name="FB_4.3.6T_CRED_PROG_HDCT_CCC_Black_African_American_">'FB 4.3.6T CRED PROG HDCT CCC'!$I$5</definedName>
    <definedName name="FB_4.3.6T_CRED_PROG_HDCT_CCC_Black_African_American_Female">'FB 4.3.6T CRED PROG HDCT CCC'!$I$6</definedName>
    <definedName name="FB_4.3.6T_CRED_PROG_HDCT_CCC_Black_African_American_Male">'FB 4.3.6T CRED PROG HDCT CCC'!$J$6</definedName>
    <definedName name="FB_4.3.6T_CRED_PROG_HDCT_CCC_College">'FB 4.3.6T CRED PROG HDCT CCC'!$A$4</definedName>
    <definedName name="FB_4.3.6T_CRED_PROG_HDCT_CCC_College_Name">'FB 4.3.6T CRED PROG HDCT CCC'!$B$4</definedName>
    <definedName name="FB_4.3.6T_CRED_PROG_HDCT_CCC_Colleges">'FB 4.3.6T CRED PROG HDCT CCC'!$T$5</definedName>
    <definedName name="FB_4.3.6T_CRED_PROG_HDCT_CCC_Disabled">'FB 4.3.6T CRED PROG HDCT CCC'!$U$6</definedName>
    <definedName name="FB_4.3.6T_CRED_PROG_HDCT_CCC_Disadvantage">'FB 4.3.6T CRED PROG HDCT CCC'!$W$6</definedName>
    <definedName name="FB_4.3.6T_CRED_PROG_HDCT_CCC_Hispanic_Latino_">'FB 4.3.6T CRED PROG HDCT CCC'!$K$5</definedName>
    <definedName name="FB_4.3.6T_CRED_PROG_HDCT_CCC_Hispanic_Latino_Female">'FB 4.3.6T CRED PROG HDCT CCC'!$K$6</definedName>
    <definedName name="FB_4.3.6T_CRED_PROG_HDCT_CCC_Hispanic_Latino_Male">'FB 4.3.6T CRED PROG HDCT CCC'!$L$6</definedName>
    <definedName name="FB_4.3.6T_CRED_PROG_HDCT_CCC_LEP">'FB 4.3.6T CRED PROG HDCT CCC'!$V$6</definedName>
    <definedName name="FB_4.3.6T_CRED_PROG_HDCT_CCC_Non_Resident_Alien_">'FB 4.3.6T CRED PROG HDCT CCC'!$C$5</definedName>
    <definedName name="FB_4.3.6T_CRED_PROG_HDCT_CCC_Non_Resident_Alien_Female">'FB 4.3.6T CRED PROG HDCT CCC'!$C$6</definedName>
    <definedName name="FB_4.3.6T_CRED_PROG_HDCT_CCC_Non_Resident_Alien_Male">'FB 4.3.6T CRED PROG HDCT CCC'!$D$6</definedName>
    <definedName name="FB_4.3.6T_CRED_PROG_HDCT_CCC_Pacific_Islander">'FB 4.3.6T CRED PROG HDCT CCC'!$O$5</definedName>
    <definedName name="FB_4.3.6T_CRED_PROG_HDCT_CCC_Pacific_Islander_Female">'FB 4.3.6T CRED PROG HDCT CCC'!$O$6</definedName>
    <definedName name="FB_4.3.6T_CRED_PROG_HDCT_CCC_Pacific_Islander_Male">'FB 4.3.6T CRED PROG HDCT CCC'!$P$6</definedName>
    <definedName name="FB_4.3.6T_CRED_PROG_HDCT_CCC_Race_Ethnicity_And_Sex">'FB 4.3.6T CRED PROG HDCT CCC'!$C$4</definedName>
    <definedName name="FB_4.3.6T_CRED_PROG_HDCT_CCC_Special_Populations">'FB 4.3.6T CRED PROG HDCT CCC'!$U$5</definedName>
    <definedName name="FB_4.3.6T_CRED_PROG_HDCT_CCC_Total">'FB 4.3.6T CRED PROG HDCT CCC'!$S$5</definedName>
    <definedName name="FB_4.3.6T_CRED_PROG_HDCT_CCC_Total_2">'FB 4.3.6T CRED PROG HDCT CCC'!$T$6</definedName>
    <definedName name="FB_4.3.6T_CRED_PROG_HDCT_CCC_Two_Or_More_Races">'FB 4.3.6T CRED PROG HDCT CCC'!$Q$5</definedName>
    <definedName name="FB_4.3.6T_CRED_PROG_HDCT_CCC_Two_Or_More_Races_Female">'FB 4.3.6T CRED PROG HDCT CCC'!$Q$6</definedName>
    <definedName name="FB_4.3.6T_CRED_PROG_HDCT_CCC_Two_Or_More_Races_Male">'FB 4.3.6T CRED PROG HDCT CCC'!$R$6</definedName>
    <definedName name="FB_4.3.6T_CRED_PROG_HDCT_CCC_Unknowns">'FB 4.3.6T CRED PROG HDCT CCC'!$S$6</definedName>
    <definedName name="FB_4.3.6T_CRED_PROG_HDCT_CCC_White">'FB 4.3.6T CRED PROG HDCT CCC'!$M$5</definedName>
    <definedName name="FB_4.3.6T_CRED_PROG_HDCT_CCC_White_Female">'FB 4.3.6T CRED PROG HDCT CCC'!$M$6</definedName>
    <definedName name="FB_4.3.6T_CRED_PROG_HDCT_CCC_White_Male">'FB 4.3.6T CRED PROG HDCT CCC'!$N$6</definedName>
    <definedName name="FB_4.3.7T_CRED_PROG_HDCT_ATC_American_Indian">'FB 4.3.7T CRED PROG HDCT ATC'!$G$5</definedName>
    <definedName name="FB_4.3.7T_CRED_PROG_HDCT_ATC_American_Indian_Female">'FB 4.3.7T CRED PROG HDCT ATC'!$G$6</definedName>
    <definedName name="FB_4.3.7T_CRED_PROG_HDCT_ATC_American_Indian_Male">'FB 4.3.7T CRED PROG HDCT ATC'!$H$6</definedName>
    <definedName name="FB_4.3.7T_CRED_PROG_HDCT_ATC_Asian">'FB 4.3.7T CRED PROG HDCT ATC'!$E$5</definedName>
    <definedName name="FB_4.3.7T_CRED_PROG_HDCT_ATC_Asian_Female">'FB 4.3.7T CRED PROG HDCT ATC'!$E$6</definedName>
    <definedName name="FB_4.3.7T_CRED_PROG_HDCT_ATC_Asian_Male">'FB 4.3.7T CRED PROG HDCT ATC'!$F$6</definedName>
    <definedName name="FB_4.3.7T_CRED_PROG_HDCT_ATC_Black_African_American">'FB 4.3.7T CRED PROG HDCT ATC'!$I$5</definedName>
    <definedName name="FB_4.3.7T_CRED_PROG_HDCT_ATC_Black_African_American_Male">'FB 4.3.7T CRED PROG HDCT ATC'!$J$6</definedName>
    <definedName name="FB_4.3.7T_CRED_PROG_HDCT_ATC_Black_African_Female">'FB 4.3.7T CRED PROG HDCT ATC'!$I$6</definedName>
    <definedName name="FB_4.3.7T_CRED_PROG_HDCT_ATC_College">'FB 4.3.7T CRED PROG HDCT ATC'!$A$4</definedName>
    <definedName name="FB_4.3.7T_CRED_PROG_HDCT_ATC_College_2">'FB 4.3.7T CRED PROG HDCT ATC'!$T$5</definedName>
    <definedName name="FB_4.3.7T_CRED_PROG_HDCT_ATC_College_Name">'FB 4.3.7T CRED PROG HDCT ATC'!$B$4</definedName>
    <definedName name="FB_4.3.7T_CRED_PROG_HDCT_ATC_Disabled">'FB 4.3.7T CRED PROG HDCT ATC'!$U$6</definedName>
    <definedName name="FB_4.3.7T_CRED_PROG_HDCT_ATC_Disadvantage">'FB 4.3.7T CRED PROG HDCT ATC'!$W$6</definedName>
    <definedName name="FB_4.3.7T_CRED_PROG_HDCT_ATC_Hispanic_Latino">'FB 4.3.7T CRED PROG HDCT ATC'!$K$5</definedName>
    <definedName name="FB_4.3.7T_CRED_PROG_HDCT_ATC_Hispanic_Latino_Female">'FB 4.3.7T CRED PROG HDCT ATC'!$K$6</definedName>
    <definedName name="FB_4.3.7T_CRED_PROG_HDCT_ATC_Hispanic_Latino_Male">'FB 4.3.7T CRED PROG HDCT ATC'!$L$6</definedName>
    <definedName name="FB_4.3.7T_CRED_PROG_HDCT_ATC_LEP">'FB 4.3.7T CRED PROG HDCT ATC'!$V$6</definedName>
    <definedName name="FB_4.3.7T_CRED_PROG_HDCT_ATC_Non_Resident_Alien">'FB 4.3.7T CRED PROG HDCT ATC'!$C$5</definedName>
    <definedName name="FB_4.3.7T_CRED_PROG_HDCT_ATC_Non_Resident_Alien_Female">'FB 4.3.7T CRED PROG HDCT ATC'!$C$6</definedName>
    <definedName name="FB_4.3.7T_CRED_PROG_HDCT_ATC_Non_Resident_Alien_Male">'FB 4.3.7T CRED PROG HDCT ATC'!$D$6</definedName>
    <definedName name="FB_4.3.7T_CRED_PROG_HDCT_ATC_Pacific_Islander">'FB 4.3.7T CRED PROG HDCT ATC'!$O$5</definedName>
    <definedName name="FB_4.3.7T_CRED_PROG_HDCT_ATC_Pacific_Islander_Female">'FB 4.3.7T CRED PROG HDCT ATC'!$O$6</definedName>
    <definedName name="FB_4.3.7T_CRED_PROG_HDCT_ATC_Pacific_Islander_Male">'FB 4.3.7T CRED PROG HDCT ATC'!$P$6</definedName>
    <definedName name="FB_4.3.7T_CRED_PROG_HDCT_ATC_Race_Ethnicity_Sex">'FB 4.3.7T CRED PROG HDCT ATC'!$C$4</definedName>
    <definedName name="FB_4.3.7T_CRED_PROG_HDCT_ATC_Special_Populations">'FB 4.3.7T CRED PROG HDCT ATC'!$U$5</definedName>
    <definedName name="FB_4.3.7T_CRED_PROG_HDCT_ATC_Total">'FB 4.3.7T CRED PROG HDCT ATC'!$S$5</definedName>
    <definedName name="FB_4.3.7T_CRED_PROG_HDCT_ATC_Total_2">'FB 4.3.7T CRED PROG HDCT ATC'!$T$6</definedName>
    <definedName name="FB_4.3.7T_CRED_PROG_HDCT_ATC_Two_Or_More_Races">'FB 4.3.7T CRED PROG HDCT ATC'!$Q$5</definedName>
    <definedName name="FB_4.3.7T_CRED_PROG_HDCT_ATC_Two_Or_More_Races_Female">'FB 4.3.7T CRED PROG HDCT ATC'!$Q$6</definedName>
    <definedName name="FB_4.3.7T_CRED_PROG_HDCT_ATC_Two_Or_More_Races_Male">'FB 4.3.7T CRED PROG HDCT ATC'!$R$6</definedName>
    <definedName name="FB_4.3.7T_CRED_PROG_HDCT_ATC_Unknowns">'FB 4.3.7T CRED PROG HDCT ATC'!$S$6</definedName>
    <definedName name="FB_4.3.7T_CRED_PROG_HDCT_ATC_White">'FB 4.3.7T CRED PROG HDCT ATC'!$M$5</definedName>
    <definedName name="FB_4.3.7T_CRED_PROG_HDCT_ATC_White_Female">'FB 4.3.7T CRED PROG HDCT ATC'!$M$6</definedName>
    <definedName name="FB_4.3.7T_CRED_PROG_HDCT_ATC_White_Male">'FB 4.3.7T CRED PROG HDCT ATC'!$N$6</definedName>
    <definedName name="FB_4.3.8T_CRED_PROG_HDCT_ALL_American_Indian">'FB 4.3.8T CRED PROG HDCT ALL'!$G$5</definedName>
    <definedName name="FB_4.3.8T_CRED_PROG_HDCT_ALL_American_Indian_Female">'FB 4.3.8T CRED PROG HDCT ALL'!$G$6</definedName>
    <definedName name="FB_4.3.8T_CRED_PROG_HDCT_ALL_American_Indian_Male">'FB 4.3.8T CRED PROG HDCT ALL'!$H$6</definedName>
    <definedName name="FB_4.3.8T_CRED_PROG_HDCT_ALL_Asian">'FB 4.3.8T CRED PROG HDCT ALL'!$E$5</definedName>
    <definedName name="FB_4.3.8T_CRED_PROG_HDCT_ALL_Asian_Female">'FB 4.3.8T CRED PROG HDCT ALL'!$E$6</definedName>
    <definedName name="FB_4.3.8T_CRED_PROG_HDCT_ALL_Asian_Male">'FB 4.3.8T CRED PROG HDCT ALL'!$F$6</definedName>
    <definedName name="FB_4.3.8T_CRED_PROG_HDCT_ALL_Back_African_American_Female">'FB 4.3.8T CRED PROG HDCT ALL'!$I$6</definedName>
    <definedName name="FB_4.3.8T_CRED_PROG_HDCT_ALL_Black_African_American">'FB 4.3.8T CRED PROG HDCT ALL'!$I$5</definedName>
    <definedName name="FB_4.3.8T_CRED_PROG_HDCT_ALL_Black_African_American_Male">'FB 4.3.8T CRED PROG HDCT ALL'!$J$6</definedName>
    <definedName name="FB_4.3.8T_CRED_PROG_HDCT_ALL_College">'FB 4.3.8T CRED PROG HDCT ALL'!$A$4</definedName>
    <definedName name="FB_4.3.8T_CRED_PROG_HDCT_ALL_College_2">'FB 4.3.8T CRED PROG HDCT ALL'!$T$5</definedName>
    <definedName name="FB_4.3.8T_CRED_PROG_HDCT_ALL_College_Name">'FB 4.3.8T CRED PROG HDCT ALL'!$B$4</definedName>
    <definedName name="FB_4.3.8T_CRED_PROG_HDCT_ALL_Disabled">'FB 4.3.8T CRED PROG HDCT ALL'!$U$6</definedName>
    <definedName name="FB_4.3.8T_CRED_PROG_HDCT_ALL_Disadvantage">'FB 4.3.8T CRED PROG HDCT ALL'!$W$6</definedName>
    <definedName name="FB_4.3.8T_CRED_PROG_HDCT_ALL_Hispanic_Latino">'FB 4.3.8T CRED PROG HDCT ALL'!$K$5</definedName>
    <definedName name="FB_4.3.8T_CRED_PROG_HDCT_ALL_Hispanic_Latino_Female">'FB 4.3.8T CRED PROG HDCT ALL'!$K$6</definedName>
    <definedName name="FB_4.3.8T_CRED_PROG_HDCT_ALL_Hispanic_Latino_Male">'FB 4.3.8T CRED PROG HDCT ALL'!$L$6</definedName>
    <definedName name="FB_4.3.8T_CRED_PROG_HDCT_ALL_LEP">'FB 4.3.8T CRED PROG HDCT ALL'!$V$6</definedName>
    <definedName name="FB_4.3.8T_CRED_PROG_HDCT_ALL_Non_Resident_Alien">'FB 4.3.8T CRED PROG HDCT ALL'!$C$5</definedName>
    <definedName name="FB_4.3.8T_CRED_PROG_HDCT_ALL_Non_Resident_Alien_Female">'FB 4.3.8T CRED PROG HDCT ALL'!$C$6</definedName>
    <definedName name="FB_4.3.8T_CRED_PROG_HDCT_ALL_Non_Resident_Alien_Male">'FB 4.3.8T CRED PROG HDCT ALL'!$D$6</definedName>
    <definedName name="FB_4.3.8T_CRED_PROG_HDCT_ALL_Pacific_Islander">'FB 4.3.8T CRED PROG HDCT ALL'!$O$5</definedName>
    <definedName name="FB_4.3.8T_CRED_PROG_HDCT_ALL_Pacific_Islander_Female">'FB 4.3.8T CRED PROG HDCT ALL'!$O$6</definedName>
    <definedName name="FB_4.3.8T_CRED_PROG_HDCT_ALL_Pacific_Islander_Male">'FB 4.3.8T CRED PROG HDCT ALL'!$P$6</definedName>
    <definedName name="FB_4.3.8T_CRED_PROG_HDCT_ALL_Race_Ethnicity_And_Sex">'FB 4.3.8T CRED PROG HDCT ALL'!$C$4</definedName>
    <definedName name="FB_4.3.8T_CRED_PROG_HDCT_ALL_Special_Populations">'FB 4.3.8T CRED PROG HDCT ALL'!$U$5</definedName>
    <definedName name="FB_4.3.8T_CRED_PROG_HDCT_ALL_Total_2">'FB 4.3.8T CRED PROG HDCT ALL'!$S$5</definedName>
    <definedName name="FB_4.3.8T_CRED_PROG_HDCT_ALL_Total_3">'FB 4.3.8T CRED PROG HDCT ALL'!$T$6</definedName>
    <definedName name="FB_4.3.8T_CRED_PROG_HDCT_ALL_Two_Or_more_Races">'FB 4.3.8T CRED PROG HDCT ALL'!$Q$5</definedName>
    <definedName name="FB_4.3.8T_CRED_PROG_HDCT_ALL_Two_Or_MOre_Races_Female">'FB 4.3.8T CRED PROG HDCT ALL'!$Q$6</definedName>
    <definedName name="FB_4.3.8T_CRED_PROG_HDCT_ALL_Two_Or_More_Races_Male">'FB 4.3.8T CRED PROG HDCT ALL'!$R$6</definedName>
    <definedName name="FB_4.3.8T_CRED_PROG_HDCT_ALL_Unknowns">'FB 4.3.8T CRED PROG HDCT ALL'!$S$6</definedName>
    <definedName name="FB_4.3.8T_CRED_PROG_HDCT_ALL_White">'FB 4.3.8T CRED PROG HDCT ALL'!$M$5</definedName>
    <definedName name="FB_4.3.8T_CRED_PROG_HDCT_ALL_White_Female">'FB 4.3.8T CRED PROG HDCT ALL'!$M$6</definedName>
    <definedName name="FB_4.3.8T_CRED_PROG_HDCT_ALL_White_Male">'FB 4.3.8T CRED PROG HDCT ALL'!$N$6</definedName>
    <definedName name="FB_4.4T_PROG_ENROLL_HDCT_College">'FB 4.4T PROG ENROLL HDCT'!$A$4</definedName>
    <definedName name="FB_4.4T_PROG_ENROLL_HDCT_College_Name">'FB 4.4T PROG ENROLL HDCT'!$B$4</definedName>
    <definedName name="FB_4.4T_PROG_ENROLL_HDCT_Continuing_Workforce_Education">'FB 4.4T PROG ENROLL HDCT'!$J$5</definedName>
    <definedName name="FB_4.4T_PROG_ENROLL_HDCT_Educator_Preparation_Institute">'FB 4.4T PROG ENROLL HDCT'!$D$4</definedName>
    <definedName name="FB_4.4T_PROG_ENROLL_HDCT_Other">'FB 4.4T PROG ENROLL HDCT'!$N$4</definedName>
    <definedName name="FB_4.5T_CRED_WORK_ED_HDCT_PROG_Apprentice">'FB 4.5T CRED WORK ED HDCT PROG'!$I$4</definedName>
    <definedName name="FB_4.5T_CRED_WORK_ED_HDCT_PROG_Business">'FB 4.5T CRED WORK ED HDCT PROG'!$F$4</definedName>
    <definedName name="FB_4.5T_CRED_WORK_ED_HDCT_PROG_College">'FB 4.5T CRED WORK ED HDCT PROG'!$A$4</definedName>
    <definedName name="FB_4.5T_CRED_WORK_ED_HDCT_PROG_College_Name">'FB 4.5T CRED WORK ED HDCT PROG'!$B$4</definedName>
    <definedName name="FB_4.5T_CRED_WORK_ED_HDCT_PROG_Family_Consumer">'FB 4.5T CRED WORK ED HDCT PROG'!$E$4</definedName>
    <definedName name="FB_4.5T_CRED_WORK_ED_HDCT_PROG_Health">'FB 4.5T CRED WORK ED HDCT PROG'!$D$4</definedName>
    <definedName name="FB_4.5T_CRED_WORK_ED_HDCT_PROG_Industrial">'FB 4.5T CRED WORK ED HDCT PROG'!$G$4</definedName>
    <definedName name="FB_4.5T_CRED_WORK_ED_HDCT_PROG_Marketing">'FB 4.5T CRED WORK ED HDCT PROG'!$C$4</definedName>
    <definedName name="FB_4.5T_CRED_WORK_ED_HDCT_PROG_Total">'FB 4.5T CRED WORK ED HDCT PROG'!$L$4</definedName>
    <definedName name="FB_4.6T_CRED_WORK_ED_APPR_HDCT_Agriculture_Natural_Resources">'FB 4.6T CRED WORK ED APPR HDCT'!$C$4</definedName>
    <definedName name="FB_4.6T_CRED_WORK_ED_APPR_HDCT_Business">'FB 4.6T CRED WORK ED APPR HDCT'!$D$4</definedName>
    <definedName name="FB_4.6T_CRED_WORK_ED_APPR_HDCT_College">'FB 4.6T CRED WORK ED APPR HDCT'!$A$4</definedName>
    <definedName name="FB_4.6T_CRED_WORK_ED_APPR_HDCT_College_Name">'FB 4.6T CRED WORK ED APPR HDCT'!$B$4</definedName>
    <definedName name="FB_4.6T_CRED_WORK_ED_APPR_HDCT_Family_Consumer">'FB 4.6T CRED WORK ED APPR HDCT'!$E$4</definedName>
    <definedName name="FB_4.6T_CRED_WORK_ED_APPR_HDCT_Health">'FB 4.6T CRED WORK ED APPR HDCT'!$F$4</definedName>
    <definedName name="FB_4.6T_CRED_WORK_ED_APPR_HDCT_Industrial">'FB 4.6T CRED WORK ED APPR HDCT'!$G$4</definedName>
    <definedName name="FB_4.6T_CRED_WORK_ED_APPR_HDCT_Marketing">'FB 4.6T CRED WORK ED APPR HDCT'!$H$4</definedName>
    <definedName name="FB_4.6T_CRED_WORK_ED_APPR_HDCT_Public_Service">'FB 4.6T CRED WORK ED APPR HDCT'!$I$4</definedName>
    <definedName name="FB_4.6T_CRED_WORK_ED_APPR_HDCT_Total">'FB 4.6T CRED WORK ED APPR HDCT'!$J$4</definedName>
    <definedName name="FB_4.7.1T_BACH_ED_HDCT_DEMOG_American_Indian_">'FB 4.7.1T BACH-ED HDCT DEMOG'!$G$5</definedName>
    <definedName name="FB_4.7.1T_BACH_ED_HDCT_DEMOG_American_Indian_Female">'FB 4.7.1T BACH-ED HDCT DEMOG'!$G$6</definedName>
    <definedName name="FB_4.7.1T_BACH_ED_HDCT_DEMOG_American_Indian_Male">'FB 4.7.1T BACH-ED HDCT DEMOG'!$H$6</definedName>
    <definedName name="FB_4.7.1T_BACH_ED_HDCT_DEMOG_Asian_">'FB 4.7.1T BACH-ED HDCT DEMOG'!$E$5</definedName>
    <definedName name="FB_4.7.1T_BACH_ED_HDCT_DEMOG_Asian_Female">'FB 4.7.1T BACH-ED HDCT DEMOG'!$E$6</definedName>
    <definedName name="FB_4.7.1T_BACH_ED_HDCT_DEMOG_Asian_Male">'FB 4.7.1T BACH-ED HDCT DEMOG'!$F$6</definedName>
    <definedName name="FB_4.7.1T_BACH_ED_HDCT_DEMOG_Black_African_American_">'FB 4.7.1T BACH-ED HDCT DEMOG'!$I$5</definedName>
    <definedName name="FB_4.7.1T_BACH_ED_HDCT_DEMOG_Black_African_American_Female">'FB 4.7.1T BACH-ED HDCT DEMOG'!$I$6</definedName>
    <definedName name="FB_4.7.1T_BACH_ED_HDCT_DEMOG_Black_African_American_Male">'FB 4.7.1T BACH-ED HDCT DEMOG'!$J$6</definedName>
    <definedName name="FB_4.7.1T_BACH_ED_HDCT_DEMOG_College">'FB 4.7.1T BACH-ED HDCT DEMOG'!$A$4</definedName>
    <definedName name="FB_4.7.1T_BACH_ED_HDCT_DEMOG_College_2">'FB 4.7.1T BACH-ED HDCT DEMOG'!$T$5</definedName>
    <definedName name="FB_4.7.1T_BACH_ED_HDCT_DEMOG_College_Name">'FB 4.7.1T BACH-ED HDCT DEMOG'!$B$4</definedName>
    <definedName name="FB_4.7.1T_BACH_ED_HDCT_DEMOG_Disabled">'FB 4.7.1T BACH-ED HDCT DEMOG'!$U$6</definedName>
    <definedName name="FB_4.7.1T_BACH_ED_HDCT_DEMOG_Disadvantege">'FB 4.7.1T BACH-ED HDCT DEMOG'!$W$6</definedName>
    <definedName name="FB_4.7.1T_BACH_ED_HDCT_DEMOG_Hispanic_Latino_">'FB 4.7.1T BACH-ED HDCT DEMOG'!$K$5</definedName>
    <definedName name="FB_4.7.1T_BACH_ED_HDCT_DEMOG_Hispanic_Latino_Female">'FB 4.7.1T BACH-ED HDCT DEMOG'!$K$6</definedName>
    <definedName name="FB_4.7.1T_BACH_ED_HDCT_DEMOG_Hispanic_Latino_Male">'FB 4.7.1T BACH-ED HDCT DEMOG'!$L$6</definedName>
    <definedName name="FB_4.7.1T_BACH_ED_HDCT_DEMOG_LEP">'FB 4.7.1T BACH-ED HDCT DEMOG'!$V$6</definedName>
    <definedName name="FB_4.7.1T_BACH_ED_HDCT_DEMOG_Non_Resident_Alien">'FB 4.7.1T BACH-ED HDCT DEMOG'!$C$5</definedName>
    <definedName name="FB_4.7.1T_BACH_ED_HDCT_DEMOG_Non_Resident_Alien_Male">'FB 4.7.1T BACH-ED HDCT DEMOG'!$D$6</definedName>
    <definedName name="FB_4.7.1T_BACH_ED_HDCT_DEMOG_Non_Resident_Female">'FB 4.7.1T BACH-ED HDCT DEMOG'!$C$6</definedName>
    <definedName name="FB_4.7.1T_BACH_ED_HDCT_DEMOG_Pacific_Islander_">'FB 4.7.1T BACH-ED HDCT DEMOG'!$O$5</definedName>
    <definedName name="FB_4.7.1T_BACH_ED_HDCT_DEMOG_Pacific_Islander_Female">'FB 4.7.1T BACH-ED HDCT DEMOG'!$O$6</definedName>
    <definedName name="FB_4.7.1T_BACH_ED_HDCT_DEMOG_Pacific_Islander_Male">'FB 4.7.1T BACH-ED HDCT DEMOG'!$P$6</definedName>
    <definedName name="FB_4.7.1T_BACH_ED_HDCT_DEMOG_Race_Ethnicity_And_Sex">'FB 4.7.1T BACH-ED HDCT DEMOG'!$C$4</definedName>
    <definedName name="FB_4.7.1T_BACH_ED_HDCT_DEMOG_Special_Populations">'FB 4.7.1T BACH-ED HDCT DEMOG'!$U$4</definedName>
    <definedName name="FB_4.7.1T_BACH_ED_HDCT_DEMOG_Total">'FB 4.7.1T BACH-ED HDCT DEMOG'!$S$5</definedName>
    <definedName name="FB_4.7.1T_BACH_ED_HDCT_DEMOG_Total_2">'FB 4.7.1T BACH-ED HDCT DEMOG'!$T$6</definedName>
    <definedName name="FB_4.7.1T_BACH_ED_HDCT_DEMOG_Two_Or_More_Races_">'FB 4.7.1T BACH-ED HDCT DEMOG'!$Q$5</definedName>
    <definedName name="FB_4.7.1T_BACH_ED_HDCT_DEMOG_Two_Or_More_Races_Female">'FB 4.7.1T BACH-ED HDCT DEMOG'!$Q$6</definedName>
    <definedName name="FB_4.7.1T_BACH_ED_HDCT_DEMOG_Two_Or_More_Races_Male">'FB 4.7.1T BACH-ED HDCT DEMOG'!$R$6</definedName>
    <definedName name="FB_4.7.1T_BACH_ED_HDCT_DEMOG_Unknowns">'FB 4.7.1T BACH-ED HDCT DEMOG'!$S$6</definedName>
    <definedName name="FB_4.7.1T_BACH_ED_HDCT_DEMOG_White_">'FB 4.7.1T BACH-ED HDCT DEMOG'!$M$5</definedName>
    <definedName name="FB_4.7.1T_BACH_ED_HDCT_DEMOG_White_Female">'FB 4.7.1T BACH-ED HDCT DEMOG'!$M$6</definedName>
    <definedName name="FB_4.7.1T_BACH_ED_HDCT_DEMOG_White_Male">'FB 4.7.1T BACH-ED HDCT DEMOG'!$N$6</definedName>
    <definedName name="FB_4.7.2T_BACH_NURS_HDCT_DEMOG_American_Indian_">'FB 4.7.2T BACH-NURS HDCT DEMOG'!$G$5</definedName>
    <definedName name="FB_4.7.2T_BACH_NURS_HDCT_DEMOG_American_Indian_Female">'FB 4.7.2T BACH-NURS HDCT DEMOG'!$G$6</definedName>
    <definedName name="FB_4.7.2T_BACH_NURS_HDCT_DEMOG_American_Indian_Male">'FB 4.7.2T BACH-NURS HDCT DEMOG'!$H$6</definedName>
    <definedName name="FB_4.7.2T_BACH_NURS_HDCT_DEMOG_Asian_">'FB 4.7.2T BACH-NURS HDCT DEMOG'!$E$5</definedName>
    <definedName name="FB_4.7.2T_BACH_NURS_HDCT_DEMOG_Asian_Female">'FB 4.7.2T BACH-NURS HDCT DEMOG'!$E$6</definedName>
    <definedName name="FB_4.7.2T_BACH_NURS_HDCT_DEMOG_Asian_Male">'FB 4.7.2T BACH-NURS HDCT DEMOG'!$F$6</definedName>
    <definedName name="FB_4.7.2T_BACH_NURS_HDCT_DEMOG_Black_African_American_">'FB 4.7.2T BACH-NURS HDCT DEMOG'!$I$5</definedName>
    <definedName name="FB_4.7.2T_BACH_NURS_HDCT_DEMOG_Black_African_American_Female">'FB 4.7.2T BACH-NURS HDCT DEMOG'!$I$6</definedName>
    <definedName name="FB_4.7.2T_BACH_NURS_HDCT_DEMOG_Black_African_American_Male">'FB 4.7.2T BACH-NURS HDCT DEMOG'!$J$6</definedName>
    <definedName name="FB_4.7.2T_BACH_NURS_HDCT_DEMOG_College">'FB 4.7.2T BACH-NURS HDCT DEMOG'!$A$4</definedName>
    <definedName name="FB_4.7.2T_BACH_NURS_HDCT_DEMOG_College_2">'FB 4.7.2T BACH-NURS HDCT DEMOG'!$T$5</definedName>
    <definedName name="FB_4.7.2T_BACH_NURS_HDCT_DEMOG_College_Name">'FB 4.7.2T BACH-NURS HDCT DEMOG'!$B$4</definedName>
    <definedName name="FB_4.7.2T_BACH_NURS_HDCT_DEMOG_Disabled">'FB 4.7.2T BACH-NURS HDCT DEMOG'!$U$6</definedName>
    <definedName name="FB_4.7.2T_BACH_NURS_HDCT_DEMOG_Disadvatage">'FB 4.7.2T BACH-NURS HDCT DEMOG'!$W$6</definedName>
    <definedName name="FB_4.7.2T_BACH_NURS_HDCT_DEMOG_Hispanic_Latino_">'FB 4.7.2T BACH-NURS HDCT DEMOG'!$K$5</definedName>
    <definedName name="FB_4.7.2T_BACH_NURS_HDCT_DEMOG_Hispanic_Latino_Female">'FB 4.7.2T BACH-NURS HDCT DEMOG'!$K$6</definedName>
    <definedName name="FB_4.7.2T_BACH_NURS_HDCT_DEMOG_Hispanic_Latino_Male">'FB 4.7.2T BACH-NURS HDCT DEMOG'!$L$6</definedName>
    <definedName name="FB_4.7.2T_BACH_NURS_HDCT_DEMOG_LEP">'FB 4.7.2T BACH-NURS HDCT DEMOG'!$V$6</definedName>
    <definedName name="FB_4.7.2T_BACH_NURS_HDCT_DEMOG_Non_Resident_Alien">'FB 4.7.2T BACH-NURS HDCT DEMOG'!$C$5</definedName>
    <definedName name="FB_4.7.2T_BACH_NURS_HDCT_DEMOG_Non_Resident_Alien_Female">'FB 4.7.2T BACH-NURS HDCT DEMOG'!$C$6</definedName>
    <definedName name="FB_4.7.2T_BACH_NURS_HDCT_DEMOG_Non_Resident_Alien_Male">'FB 4.7.2T BACH-NURS HDCT DEMOG'!$D$6</definedName>
    <definedName name="FB_4.7.2T_BACH_NURS_HDCT_DEMOG_Pacific_Islander_">'FB 4.7.2T BACH-NURS HDCT DEMOG'!$O$5</definedName>
    <definedName name="FB_4.7.2T_BACH_NURS_HDCT_DEMOG_Pacific_Islander_Female">'FB 4.7.2T BACH-NURS HDCT DEMOG'!$O$6</definedName>
    <definedName name="FB_4.7.2T_BACH_NURS_HDCT_DEMOG_Pacific_Islander_Male">'FB 4.7.2T BACH-NURS HDCT DEMOG'!$P$6</definedName>
    <definedName name="FB_4.7.2T_BACH_NURS_HDCT_DEMOG_Race_Ethnicity_And_Sex">'FB 4.7.2T BACH-NURS HDCT DEMOG'!$C$4</definedName>
    <definedName name="FB_4.7.2T_BACH_NURS_HDCT_DEMOG_Special_Populations">'FB 4.7.2T BACH-NURS HDCT DEMOG'!$U$4</definedName>
    <definedName name="FB_4.7.2T_BACH_NURS_HDCT_DEMOG_Total">'FB 4.7.2T BACH-NURS HDCT DEMOG'!$S$5</definedName>
    <definedName name="FB_4.7.2T_BACH_NURS_HDCT_DEMOG_Total_2">'FB 4.7.2T BACH-NURS HDCT DEMOG'!$T$6</definedName>
    <definedName name="FB_4.7.2T_BACH_NURS_HDCT_DEMOG_Two_Or_More_Races_">'FB 4.7.2T BACH-NURS HDCT DEMOG'!$Q$5</definedName>
    <definedName name="FB_4.7.2T_BACH_NURS_HDCT_DEMOG_Two_Or_More_Races_Female">'FB 4.7.2T BACH-NURS HDCT DEMOG'!$Q$6</definedName>
    <definedName name="FB_4.7.2T_BACH_NURS_HDCT_DEMOG_Two_Or_More_Races_Male">'FB 4.7.2T BACH-NURS HDCT DEMOG'!$R$6</definedName>
    <definedName name="FB_4.7.2T_BACH_NURS_HDCT_DEMOG_Unknowns">'FB 4.7.2T BACH-NURS HDCT DEMOG'!$S$6</definedName>
    <definedName name="FB_4.7.2T_BACH_NURS_HDCT_DEMOG_White">'FB 4.7.2T BACH-NURS HDCT DEMOG'!$M$5</definedName>
    <definedName name="FB_4.7.2T_BACH_NURS_HDCT_DEMOG_White_Female">'FB 4.7.2T BACH-NURS HDCT DEMOG'!$M$6</definedName>
    <definedName name="FB_4.7.2T_BACH_NURS_HDCT_DEMOG_White_Male">'FB 4.7.2T BACH-NURS HDCT DEMOG'!$N$6</definedName>
    <definedName name="FB_4.7.3T_BACH_OTHER_HDCT_DEMOG_American_Indian_">'FB 4.7.3T BACH-OTHER HDCT DEMOG'!$G$5</definedName>
    <definedName name="FB_4.7.3T_BACH_OTHER_HDCT_DEMOG_American_Indian_Female">'FB 4.7.3T BACH-OTHER HDCT DEMOG'!$G$6</definedName>
    <definedName name="FB_4.7.3T_BACH_OTHER_HDCT_DEMOG_American_Indian_Male">'FB 4.7.3T BACH-OTHER HDCT DEMOG'!$H$6</definedName>
    <definedName name="FB_4.7.3T_BACH_OTHER_HDCT_DEMOG_Asian_">'FB 4.7.3T BACH-OTHER HDCT DEMOG'!$E$5</definedName>
    <definedName name="FB_4.7.3T_BACH_OTHER_HDCT_DEMOG_Asian_Female">'FB 4.7.3T BACH-OTHER HDCT DEMOG'!$E$6</definedName>
    <definedName name="FB_4.7.3T_BACH_OTHER_HDCT_DEMOG_Asian_Male">'FB 4.7.3T BACH-OTHER HDCT DEMOG'!$F$6</definedName>
    <definedName name="FB_4.7.3T_BACH_OTHER_HDCT_DEMOG_Black_African_American_">'FB 4.7.3T BACH-OTHER HDCT DEMOG'!$I$5</definedName>
    <definedName name="FB_4.7.3T_BACH_OTHER_HDCT_DEMOG_Black_African_American_Female">'FB 4.7.3T BACH-OTHER HDCT DEMOG'!$I$6</definedName>
    <definedName name="FB_4.7.3T_BACH_OTHER_HDCT_DEMOG_Black_African_American_Male">'FB 4.7.3T BACH-OTHER HDCT DEMOG'!$J$6</definedName>
    <definedName name="FB_4.7.3T_BACH_OTHER_HDCT_DEMOG_Black_Hispanic_">'FB 4.7.3T BACH-OTHER HDCT DEMOG'!$K$5</definedName>
    <definedName name="FB_4.7.3T_BACH_OTHER_HDCT_DEMOG_Black_Hispanic_Female">'FB 4.7.3T BACH-OTHER HDCT DEMOG'!$K$6</definedName>
    <definedName name="FB_4.7.3T_BACH_OTHER_HDCT_DEMOG_Black_Hispanic_Male">'FB 4.7.3T BACH-OTHER HDCT DEMOG'!$L$6</definedName>
    <definedName name="FB_4.7.3T_BACH_OTHER_HDCT_DEMOG_College">'FB 4.7.3T BACH-OTHER HDCT DEMOG'!$A$2</definedName>
    <definedName name="FB_4.7.3T_BACH_OTHER_HDCT_DEMOG_College_Name">'FB 4.7.3T BACH-OTHER HDCT DEMOG'!$B$4</definedName>
    <definedName name="FB_4.7.3T_BACH_OTHER_HDCT_DEMOG_Disabled">'FB 4.7.3T BACH-OTHER HDCT DEMOG'!$U$6</definedName>
    <definedName name="FB_4.7.3T_BACH_OTHER_HDCT_DEMOG_Disadvantage">'FB 4.7.3T BACH-OTHER HDCT DEMOG'!$W$6</definedName>
    <definedName name="FB_4.7.3T_BACH_OTHER_HDCT_DEMOG_LEP">'FB 4.7.3T BACH-OTHER HDCT DEMOG'!$V$6</definedName>
    <definedName name="FB_4.7.3T_BACH_OTHER_HDCT_DEMOG_Non_Resident_Alien_">'FB 4.7.3T BACH-OTHER HDCT DEMOG'!$C$5</definedName>
    <definedName name="FB_4.7.3T_BACH_OTHER_HDCT_DEMOG_Non_Resident_Alien_Female">'FB 4.7.3T BACH-OTHER HDCT DEMOG'!$C$6</definedName>
    <definedName name="FB_4.7.3T_BACH_OTHER_HDCT_DEMOG_Non_Resident_Alien_Male">'FB 4.7.3T BACH-OTHER HDCT DEMOG'!$D$6</definedName>
    <definedName name="FB_4.7.3T_BACH_OTHER_HDCT_DEMOG_Pacific_">'FB 4.7.3T BACH-OTHER HDCT DEMOG'!$O$6</definedName>
    <definedName name="FB_4.7.3T_BACH_OTHER_HDCT_DEMOG_Pacific_College_2">'FB 4.7.3T BACH-OTHER HDCT DEMOG'!$T$5</definedName>
    <definedName name="FB_4.7.3T_BACH_OTHER_HDCT_DEMOG_Pacific_Female">'FB 4.7.3T BACH-OTHER HDCT DEMOG'!$O$6</definedName>
    <definedName name="FB_4.7.3T_BACH_OTHER_HDCT_DEMOG_Pacific_Male">'FB 4.7.3T BACH-OTHER HDCT DEMOG'!$P$6</definedName>
    <definedName name="FB_4.7.3T_BACH_OTHER_HDCT_DEMOG_Pacific_Total_2">'FB 4.7.3T BACH-OTHER HDCT DEMOG'!$T$6</definedName>
    <definedName name="FB_4.7.3T_BACH_OTHER_HDCT_DEMOG_Race_Ethnicity_And_Sex">'FB 4.7.3T BACH-OTHER HDCT DEMOG'!$C$4</definedName>
    <definedName name="FB_4.7.3T_BACH_OTHER_HDCT_DEMOG_Special_Populations">'FB 4.7.3T BACH-OTHER HDCT DEMOG'!$U$4</definedName>
    <definedName name="FB_4.7.3T_BACH_OTHER_HDCT_DEMOG_Total">'FB 4.7.3T BACH-OTHER HDCT DEMOG'!$S$5</definedName>
    <definedName name="FB_4.7.3T_BACH_OTHER_HDCT_DEMOG_Two_Or_More_Female">'FB 4.7.3T BACH-OTHER HDCT DEMOG'!$Q$6</definedName>
    <definedName name="FB_4.7.3T_BACH_OTHER_HDCT_DEMOG_Two_Or_More_Male_2">'FB 4.7.3T BACH-OTHER HDCT DEMOG'!$R$6</definedName>
    <definedName name="FB_4.7.3T_BACH_OTHER_HDCT_DEMOG_Unknowns">'FB 4.7.3T BACH-OTHER HDCT DEMOG'!$S$6</definedName>
    <definedName name="FB_4.7.3T_BACH_OTHER_HDCT_DEMOG_White">'FB 4.7.3T BACH-OTHER HDCT DEMOG'!$M$5</definedName>
    <definedName name="FB_4.7.3T_BACH_OTHER_HDCT_DEMOG_White_Female">'FB 4.7.3T BACH-OTHER HDCT DEMOG'!$M$6</definedName>
    <definedName name="FB_4.7.3T_BACH_OTHER_HDCT_DEMOG_White_Male">'FB 4.7.3T BACH-OTHER HDCT DEMOG'!$N$6</definedName>
    <definedName name="FB_4.7.4T_BACH_ALL_HDCT_DEMOG_American_Indian">'FB 4.7.4T BACH-ALL HDCT DEMOG'!$G$5</definedName>
    <definedName name="FB_4.7.4T_BACH_ALL_HDCT_DEMOG_American_Indian_Female">'FB 4.7.4T BACH-ALL HDCT DEMOG'!$G$6</definedName>
    <definedName name="FB_4.7.4T_BACH_ALL_HDCT_DEMOG_American_Indian_Male">'FB 4.7.4T BACH-ALL HDCT DEMOG'!$H$6</definedName>
    <definedName name="FB_4.7.4T_BACH_ALL_HDCT_DEMOG_Asian">'FB 4.7.4T BACH-ALL HDCT DEMOG'!$E$5</definedName>
    <definedName name="FB_4.7.4T_BACH_ALL_HDCT_DEMOG_Asian_Female">'FB 4.7.4T BACH-ALL HDCT DEMOG'!$E$6</definedName>
    <definedName name="FB_4.7.4T_BACH_ALL_HDCT_DEMOG_Asian_Male">'FB 4.7.4T BACH-ALL HDCT DEMOG'!$F$6</definedName>
    <definedName name="FB_4.7.4T_BACH_ALL_HDCT_DEMOG_Black_African_American">'FB 4.7.4T BACH-ALL HDCT DEMOG'!$I$5</definedName>
    <definedName name="FB_4.7.4T_BACH_ALL_HDCT_DEMOG_Black_African_American_Female">'FB 4.7.4T BACH-ALL HDCT DEMOG'!$I$6</definedName>
    <definedName name="FB_4.7.4T_BACH_ALL_HDCT_DEMOG_Black_African_American_Male">'FB 4.7.4T BACH-ALL HDCT DEMOG'!$J$6</definedName>
    <definedName name="FB_4.7.4T_BACH_ALL_HDCT_DEMOG_College">'FB 4.7.4T BACH-ALL HDCT DEMOG'!$A$4</definedName>
    <definedName name="FB_4.7.4T_BACH_ALL_HDCT_DEMOG_College_2">'FB 4.7.4T BACH-ALL HDCT DEMOG'!$T$5</definedName>
    <definedName name="FB_4.7.4T_BACH_ALL_HDCT_DEMOG_College_Name">'FB 4.7.4T BACH-ALL HDCT DEMOG'!$B$4</definedName>
    <definedName name="FB_4.7.4T_BACH_ALL_HDCT_DEMOG_Disabled">'FB 4.7.4T BACH-ALL HDCT DEMOG'!$U$6</definedName>
    <definedName name="FB_4.7.4T_BACH_ALL_HDCT_DEMOG_Disadvantage">'FB 4.7.4T BACH-ALL HDCT DEMOG'!$W$6</definedName>
    <definedName name="FB_4.7.4T_BACH_ALL_HDCT_DEMOG_Hispanic">'FB 4.7.4T BACH-ALL HDCT DEMOG'!$K$5</definedName>
    <definedName name="FB_4.7.4T_BACH_ALL_HDCT_DEMOG_Hispanic_Female">'FB 4.7.4T BACH-ALL HDCT DEMOG'!$K$6</definedName>
    <definedName name="FB_4.7.4T_BACH_ALL_HDCT_DEMOG_Hispanic_Male">'FB 4.7.4T BACH-ALL HDCT DEMOG'!$L$6</definedName>
    <definedName name="FB_4.7.4T_BACH_ALL_HDCT_DEMOG_LEP">'FB 4.7.4T BACH-ALL HDCT DEMOG'!$V$6</definedName>
    <definedName name="FB_4.7.4T_BACH_ALL_HDCT_DEMOG_Non_Resident_Alien">'FB 4.7.4T BACH-ALL HDCT DEMOG'!$C$5</definedName>
    <definedName name="FB_4.7.4T_BACH_ALL_HDCT_DEMOG_Non_Resident_Alien_Female">'FB 4.7.4T BACH-ALL HDCT DEMOG'!$C$6</definedName>
    <definedName name="FB_4.7.4T_BACH_ALL_HDCT_DEMOG_Non_Resident_Alien_Male">'FB 4.7.4T BACH-ALL HDCT DEMOG'!$D$6</definedName>
    <definedName name="FB_4.7.4T_BACH_ALL_HDCT_DEMOG_Pacific">'FB 4.7.4T BACH-ALL HDCT DEMOG'!$O$5</definedName>
    <definedName name="FB_4.7.4T_BACH_ALL_HDCT_DEMOG_Pacific_Female">'FB 4.7.4T BACH-ALL HDCT DEMOG'!$O$6</definedName>
    <definedName name="FB_4.7.4T_BACH_ALL_HDCT_DEMOG_Pacific_Male">'FB 4.7.4T BACH-ALL HDCT DEMOG'!$P$6</definedName>
    <definedName name="FB_4.7.4T_BACH_ALL_HDCT_DEMOG_Race_Ethnicity_And_Sex">'FB 4.7.4T BACH-ALL HDCT DEMOG'!$C$4</definedName>
    <definedName name="FB_4.7.4T_BACH_ALL_HDCT_DEMOG_Special_Populations">'FB 4.7.4T BACH-ALL HDCT DEMOG'!$U$4</definedName>
    <definedName name="FB_4.7.4T_BACH_ALL_HDCT_DEMOG_Total">'FB 4.7.4T BACH-ALL HDCT DEMOG'!$S$5</definedName>
    <definedName name="FB_4.7.4T_BACH_ALL_HDCT_DEMOG_Total_2">'FB 4.7.4T BACH-ALL HDCT DEMOG'!$T$6</definedName>
    <definedName name="FB_4.7.4T_BACH_ALL_HDCT_DEMOG_Two_Or_More">'FB 4.7.4T BACH-ALL HDCT DEMOG'!$Q$5</definedName>
    <definedName name="FB_4.7.4T_BACH_ALL_HDCT_DEMOG_Two_Or_More_Female">'FB 4.7.4T BACH-ALL HDCT DEMOG'!$Q$6</definedName>
    <definedName name="FB_4.7.4T_BACH_ALL_HDCT_DEMOG_Two_Or_More_Male">'FB 4.7.4T BACH-ALL HDCT DEMOG'!$R$6</definedName>
    <definedName name="FB_4.7.4T_BACH_ALL_HDCT_DEMOG_Unknowns">'FB 4.7.4T BACH-ALL HDCT DEMOG'!$S$6</definedName>
    <definedName name="FB_4.7.4T_BACH_ALL_HDCT_DEMOG_White">'FB 4.7.4T BACH-ALL HDCT DEMOG'!$M$5</definedName>
    <definedName name="FB_4.7.4T_BACH_ALL_HDCT_DEMOG_White_Female">'FB 4.7.4T BACH-ALL HDCT DEMOG'!$M$6</definedName>
    <definedName name="FB_4.7.4T_BACH_ALL_HDCT_DEMOG_White_Male">'FB 4.7.4T BACH-ALL HDCT DEMOG'!$N$6</definedName>
    <definedName name="FB_5.1T_CRED_PROG_COMP_BY_AWARD_AA">'FB 5.1T CRED PROG COMP BY AWARD'!$A$5</definedName>
    <definedName name="FB_5.1T_CRED_PROG_COMP_BY_AWARD_AS">'FB 5.1T CRED PROG COMP BY AWARD'!$B$5</definedName>
    <definedName name="FB_5.1T_CRED_PROG_COMP_BY_AWARD_Award_Types">'FB 5.1T CRED PROG COMP BY AWARD'!$A$4</definedName>
    <definedName name="FB_5.1T_CRED_PROG_COMP_BY_AWARD_Certificate_Of_Professional_Prep">'FB 5.1T CRED PROG COMP BY AWARD'!$C$5</definedName>
    <definedName name="FB_5.1T_CRED_PROG_COMP_BY_AWARD_Certificates">'FB 5.1T CRED PROG COMP BY AWARD'!$D$5</definedName>
    <definedName name="FB_5.1T_CRED_PROG_COMP_BY_AWARD_EPI">'FB 5.1T CRED PROG COMP BY AWARD'!$E$5</definedName>
    <definedName name="FB_5.1T_CRED_PROG_COMP_BY_AWARD_Total">'FB 5.1T CRED PROG COMP BY AWARD'!$F$5</definedName>
    <definedName name="FB_5.2T_MIN_CRED_PROG_COMP_Asian">'FB 5.2T MIN CRED PROG COMP'!$D$5</definedName>
    <definedName name="FB_5.2T_MIN_CRED_PROG_COMP_Black_African_American">'FB 5.2T MIN CRED PROG COMP'!$A$5</definedName>
    <definedName name="FB_5.2T_MIN_CRED_PROG_COMP_Hispanic">'FB 5.2T MIN CRED PROG COMP'!$B$5</definedName>
    <definedName name="FB_5.2T_MIN_CRED_PROG_COMP_Total">'FB 5.2T MIN CRED PROG COMP'!$G$5</definedName>
    <definedName name="FB_5.2T_MIN_CRED_PROG_COMP_Two_Or_More">'FB 5.2T MIN CRED PROG COMP'!$F$5</definedName>
    <definedName name="FB_5.3T_CRED_PROG_COMPS_HDCT_Associate_In_Arts">'FB 5.3T CRED PROG COMPS HDCT'!$C$4</definedName>
    <definedName name="FB_5.3T_CRED_PROG_COMPS_HDCT_Associate_In_Arts_Female">'FB 5.3T CRED PROG COMPS HDCT'!$D$5</definedName>
    <definedName name="FB_5.3T_CRED_PROG_COMPS_HDCT_Associate_In_Arts_Male">'FB 5.3T CRED PROG COMPS HDCT'!$C$5</definedName>
    <definedName name="FB_5.3T_CRED_PROG_COMPS_HDCT_Associate_In_Arts_Total">'FB 5.3T CRED PROG COMPS HDCT'!$F$5</definedName>
    <definedName name="FB_5.3T_CRED_PROG_COMPS_HDCT_Certificate_of_Professional_Prep">'FB 5.3T CRED PROG COMPS HDCT'!$S$4</definedName>
    <definedName name="FB_5.3T_CRED_PROG_COMPS_HDCT_Certificate_of_Professional_Prep_Female">'FB 5.3T CRED PROG COMPS HDCT'!$T$5</definedName>
    <definedName name="FB_5.3T_CRED_PROG_COMPS_HDCT_Certificate_of_Professional_Prep_Male">'FB 5.3T CRED PROG COMPS HDCT'!$S$5</definedName>
    <definedName name="FB_5.3T_CRED_PROG_COMPS_HDCT_Certificate_of_Professional_Prep_Total">'FB 5.3T CRED PROG COMPS HDCT'!$V$5</definedName>
    <definedName name="FB_5.3T_CRED_PROG_COMPS_HDCT_Certificate_of_Professional_Prep_Unknown">'FB 5.3T CRED PROG COMPS HDCT'!$U$5</definedName>
    <definedName name="FB_5.3T_CRED_PROG_COMPS_HDCT_Certificates">'FB 5.3T CRED PROG COMPS HDCT'!$O$4</definedName>
    <definedName name="FB_5.3T_CRED_PROG_COMPS_HDCT_Certificates_Female">'FB 5.3T CRED PROG COMPS HDCT'!$P$5</definedName>
    <definedName name="FB_5.3T_CRED_PROG_COMPS_HDCT_CertIficates_Male">'FB 5.3T CRED PROG COMPS HDCT'!$O$5</definedName>
    <definedName name="FB_5.3T_CRED_PROG_COMPS_HDCT_Certificates_Total_4">'FB 5.3T CRED PROG COMPS HDCT'!$R$5</definedName>
    <definedName name="FB_5.3T_CRED_PROG_COMPS_HDCT_Certificates_Unknown">'FB 5.3T CRED PROG COMPS HDCT'!$Q$5</definedName>
    <definedName name="FB_5.3T_CRED_PROG_COMPS_HDCT_College">'FB 5.3T CRED PROG COMPS HDCT'!$A$4</definedName>
    <definedName name="FB_5.3T_CRED_PROG_COMPS_HDCT_College_2">'FB 5.3T CRED PROG COMPS HDCT'!$B$4</definedName>
    <definedName name="FB_5.3T_CRED_PROG_COMPS_HDCT_Educator_Preparation_Insitute">'FB 5.3T CRED PROG COMPS HDCT'!$G$4</definedName>
    <definedName name="FB_5.3T_CRED_PROG_COMPS_HDCT_Educator_Preparation_Insitute_Female">'FB 5.3T CRED PROG COMPS HDCT'!$H$5</definedName>
    <definedName name="FB_5.3T_CRED_PROG_COMPS_HDCT_Educator_Preparation_Insitute_Male">'FB 5.3T CRED PROG COMPS HDCT'!$G$5</definedName>
    <definedName name="FB_5.3T_CRED_PROG_COMPS_HDCT_Educator_Preparation_Insitute_Total_2">'FB 5.3T CRED PROG COMPS HDCT'!$J$5</definedName>
    <definedName name="FB_5.3T_CRED_PROG_COMPS_HDCT_Educator_Preparation_Insitute_Unknown">'FB 5.3T CRED PROG COMPS HDCT'!$I$5</definedName>
    <definedName name="FB_5.3T_CRED_PROG_COMPS_HDCT_Total_">'FB 5.3T CRED PROG COMPS HDCT'!$W$4</definedName>
    <definedName name="FB_5.3T_CRED_PROG_COMPS_HDCT_Total_Female">'FB 5.3T CRED PROG COMPS HDCT'!$X$5</definedName>
    <definedName name="FB_5.3T_CRED_PROG_COMPS_HDCT_Total_Male" comment="_FB_5.3T_CRED_PROG_COMPS_HDCT_">'FB 5.3T CRED PROG COMPS HDCT'!$W$5</definedName>
    <definedName name="FB_5.3T_CRED_PROG_COMPS_HDCT_Total_Total">'FB 5.3T CRED PROG COMPS HDCT'!$Z$5</definedName>
    <definedName name="FB_5.3T_CRED_PROG_COMPS_HDCT_Unknown">'FB 5.3T CRED PROG COMPS HDCT'!$Y$5</definedName>
    <definedName name="FB_5.41T_AA_American_Indian">'FB 5.41T AA'!$G$5</definedName>
    <definedName name="FB_5.41T_AA_American_Indian_Female">'FB 5.41T AA'!$G$6</definedName>
    <definedName name="FB_5.41T_AA_American_Indian_Male">'FB 5.41T AA'!$H$6</definedName>
    <definedName name="FB_5.41T_AA_Asian">'FB 5.41T AA'!$E$5</definedName>
    <definedName name="FB_5.41T_AA_Asian_Female">'FB 5.41T AA'!$E$6</definedName>
    <definedName name="FB_5.41T_AA_Asian_Male">'FB 5.41T AA'!$F$6</definedName>
    <definedName name="FB_5.41T_AA_Balck_African_American_Male">'FB 5.41T AA'!$J$6</definedName>
    <definedName name="FB_5.41T_AA_Black_African_American_">'FB 5.41T AA'!$I$5</definedName>
    <definedName name="FB_5.41T_AA_Black_African_American_Female">'FB 5.41T AA'!$I$6</definedName>
    <definedName name="FB_5.41T_AA_College">'FB 5.41T AA'!$A$4</definedName>
    <definedName name="FB_5.41T_AA_College_2">'FB 5.41T AA'!$T$5</definedName>
    <definedName name="FB_5.41T_AA_College_Name">'FB 5.41T AA'!$B$4</definedName>
    <definedName name="FB_5.41T_AA_College_Total">'FB 5.41T AA'!$T$6</definedName>
    <definedName name="FB_5.41T_AA_Disabled">'FB 5.41T AA'!$U$6</definedName>
    <definedName name="FB_5.41T_AA_Disadvantage">'FB 5.41T AA'!$W$6</definedName>
    <definedName name="FB_5.41T_AA_Hispanic_Latino">'FB 5.41T AA'!$K$5</definedName>
    <definedName name="FB_5.41T_AA_Hispanic_Latino_Female">'FB 5.41T AA'!$K$6</definedName>
    <definedName name="FB_5.41T_AA_Hispanic_Latino_Male">'FB 5.41T AA'!$L$6</definedName>
    <definedName name="FB_5.41T_AA_LEP">'FB 5.41T AA'!$V$6</definedName>
    <definedName name="FB_5.41T_AA_Non_Resident_Alien">'FB 5.41T AA'!$C$5</definedName>
    <definedName name="FB_5.41T_AA_Non_Resident_Alien_Female">'FB 5.41T AA'!$C$6</definedName>
    <definedName name="FB_5.41T_AA_Non_Resident_Alien_Male">'FB 5.41T AA'!$D$6</definedName>
    <definedName name="FB_5.41T_AA_Pacific_Islander">'FB 5.41T AA'!$O$5</definedName>
    <definedName name="FB_5.41T_AA_Pacific_Islander_Female">'FB 5.41T AA'!$O$6</definedName>
    <definedName name="FB_5.41T_AA_Pacific_Islander_Male">'FB 5.41T AA'!$P$6</definedName>
    <definedName name="FB_5.41T_AA_Race_Ethnicity_And_Sex">'FB 5.41T AA'!$C$4</definedName>
    <definedName name="FB_5.41T_AA_Special_Populations">'FB 5.41T AA'!$U$4</definedName>
    <definedName name="FB_5.41T_AA_Total">'FB 5.41T AA'!$S$5</definedName>
    <definedName name="FB_5.41T_AA_Total_Unknowns">'FB 5.41T AA'!$S$6</definedName>
    <definedName name="FB_5.41T_AA_Two_Or_More_">'FB 5.41T AA'!$Q$5</definedName>
    <definedName name="FB_5.41T_AA_Two_Or_More_Female">'FB 5.41T AA'!$Q$6</definedName>
    <definedName name="FB_5.41T_AA_Two_Or_more_Races_Male">'FB 5.41T AA'!$R$6</definedName>
    <definedName name="FB_5.41T_AA_White_">'FB 5.41T AA'!$M$5</definedName>
    <definedName name="FB_5.41T_AA_White_Female">'FB 5.41T AA'!$M$6</definedName>
    <definedName name="FB_5.41T_AA_White_Male">'FB 5.41T AA'!$N$6</definedName>
    <definedName name="FB_5.42T_EPI_American_Indian">'FB 5.42T EPI'!$G$5</definedName>
    <definedName name="FB_5.42T_EPI_American_Indian_Female">'FB 5.42T EPI'!$G$6</definedName>
    <definedName name="FB_5.42T_EPI_American_Indian_Male">'FB 5.42T EPI'!$H$6</definedName>
    <definedName name="FB_5.42T_EPI_Asian">'FB 5.42T EPI'!$E$5</definedName>
    <definedName name="FB_5.42T_EPI_Asian_Female">'FB 5.42T EPI'!$E$6</definedName>
    <definedName name="FB_5.42T_EPI_Asian_Male">'FB 5.42T EPI'!$F$6</definedName>
    <definedName name="FB_5.42T_EPI_Black_African_American">'FB 5.42T EPI'!$I$5</definedName>
    <definedName name="FB_5.42T_EPI_Black_African_American_Female">'FB 5.42T EPI'!$I$6</definedName>
    <definedName name="FB_5.42T_EPI_Black_African_American_Male">'FB 5.42T EPI'!$J$6</definedName>
    <definedName name="FB_5.42T_EPI_College">'FB 5.42T EPI'!$A$4</definedName>
    <definedName name="FB_5.42T_EPI_College_2">'FB 5.42T EPI'!$T$5</definedName>
    <definedName name="FB_5.42T_EPI_College_Name">'FB 5.42T EPI'!$B$4</definedName>
    <definedName name="FB_5.42T_EPI_Disabled">'FB 5.42T EPI'!$U$6</definedName>
    <definedName name="FB_5.42T_EPI_Disadvantage">'FB 5.42T EPI'!$W$6</definedName>
    <definedName name="FB_5.42T_EPI_Hispanic_Latino">'FB 5.42T EPI'!$K$5</definedName>
    <definedName name="FB_5.42T_EPI_Hispanic_Latino_Female">'FB 5.42T EPI'!$K$6</definedName>
    <definedName name="FB_5.42T_EPI_Hispanic_Latino_Male">'FB 5.42T EPI'!$L$6</definedName>
    <definedName name="FB_5.42T_EPI_LEP">'FB 5.42T EPI'!$V$6</definedName>
    <definedName name="FB_5.42T_EPI_Non_Resident_Alien">'FB 5.42T EPI'!$C$5</definedName>
    <definedName name="FB_5.42T_EPI_Non_Resident_Alien_Female">'FB 5.42T EPI'!$C$6</definedName>
    <definedName name="FB_5.42T_EPI_Non_Resident_Alien_Male">'FB 5.42T EPI'!$D$6</definedName>
    <definedName name="FB_5.42T_EPI_Pacific_Islander">'FB 5.42T EPI'!$O$5</definedName>
    <definedName name="FB_5.42T_EPI_Pacific_Islander_Female">'FB 5.42T EPI'!$O$6</definedName>
    <definedName name="FB_5.42T_EPI_Pacific_Islander_Male">'FB 5.42T EPI'!$P$6</definedName>
    <definedName name="FB_5.42T_EPI_Race_Ethnicity_And_Sex">'FB 5.42T EPI'!$C$4</definedName>
    <definedName name="FB_5.42T_EPI_Special_Populations">'FB 5.42T EPI'!$U$4</definedName>
    <definedName name="FB_5.42T_EPI_Total">'FB 5.42T EPI'!$S$5</definedName>
    <definedName name="FB_5.42T_EPI_Total_2">'FB 5.42T EPI'!$T$6</definedName>
    <definedName name="FB_5.42T_EPI_Two_Or_More">'FB 5.42T EPI'!$Q$5</definedName>
    <definedName name="FB_5.42T_EPI_Two_Or_More_Female">'FB 5.42T EPI'!$Q$6</definedName>
    <definedName name="FB_5.42T_EPI_Two_Or_More_Races_Male">'FB 5.42T EPI'!$R$6</definedName>
    <definedName name="FB_5.42T_EPI_Unknowns">'FB 5.42T EPI'!$S$6</definedName>
    <definedName name="FB_5.42T_EPI_White">'FB 5.42T EPI'!$M$5</definedName>
    <definedName name="FB_5.42T_EPI_White_Female">'FB 5.42T EPI'!$M$6</definedName>
    <definedName name="FB_5.42T_EPI_White_Male">'FB 5.42T EPI'!$N$6</definedName>
    <definedName name="FB_5.43T_CPP_American_Indian">'FB 5.43T CPP'!$G$5</definedName>
    <definedName name="FB_5.43T_CPP_American_Indian_Female">'FB 5.43T CPP'!$G$6</definedName>
    <definedName name="FB_5.43T_CPP_American_Indian_Male">'FB 5.43T CPP'!$H$6</definedName>
    <definedName name="FB_5.43T_CPP_Asian">'FB 5.43T CPP'!$E$5</definedName>
    <definedName name="FB_5.43T_CPP_Asian_Female">'FB 5.43T CPP'!$E$6</definedName>
    <definedName name="FB_5.43T_CPP_Asian_Male">'FB 5.43T CPP'!$F$6</definedName>
    <definedName name="FB_5.43T_CPP_Black_African_American">'FB 5.43T CPP'!$I$5</definedName>
    <definedName name="FB_5.43T_CPP_Black_African_American_Female">'FB 5.43T CPP'!$I$6</definedName>
    <definedName name="FB_5.43T_CPP_Black_African_American_Male">'FB 5.43T CPP'!$J$6</definedName>
    <definedName name="FB_5.43T_CPP_College">'FB 5.43T CPP'!$A$4</definedName>
    <definedName name="FB_5.43T_CPP_College_2">'FB 5.43T CPP'!$T$5</definedName>
    <definedName name="FB_5.43T_CPP_College_Name">'FB 5.43T CPP'!$B$4</definedName>
    <definedName name="FB_5.43T_CPP_Disabled">'FB 5.43T CPP'!$U$6</definedName>
    <definedName name="FB_5.43T_CPP_Disadvantage">'FB 5.43T CPP'!$W$6</definedName>
    <definedName name="FB_5.43T_CPP_Hispanic_Latino">'FB 5.43T CPP'!$K$5</definedName>
    <definedName name="FB_5.43T_CPP_Hispanic_Latino_Female">'FB 5.43T CPP'!$K$6</definedName>
    <definedName name="FB_5.43T_CPP_Hispanic_Latino_Male">'FB 5.43T CPP'!$L$6</definedName>
    <definedName name="FB_5.43T_CPP_LEP">'FB 5.43T CPP'!$V$6</definedName>
    <definedName name="FB_5.43T_CPP_Non_Resident_Alien">'FB 5.43T CPP'!$C$5</definedName>
    <definedName name="FB_5.43T_CPP_Non_Resident_Alien_Female">'FB 5.43T CPP'!$C$6</definedName>
    <definedName name="FB_5.43T_CPP_Non_Resident_Alien_Male">'FB 5.43T CPP'!$D$6</definedName>
    <definedName name="FB_5.43T_CPP_Pacific_Islander">'FB 5.43T CPP'!$O$5</definedName>
    <definedName name="FB_5.43T_CPP_Pacific_Islander_Female">'FB 5.43T CPP'!$O$6</definedName>
    <definedName name="FB_5.43T_CPP_Pacific_Islander_Male">'FB 5.43T CPP'!$P$6</definedName>
    <definedName name="FB_5.43T_CPP_Race_Ethnicity_And_Sex">'FB 5.43T CPP'!$C$4</definedName>
    <definedName name="FB_5.43T_CPP_Special_Populations">'FB 5.43T CPP'!$U$4</definedName>
    <definedName name="FB_5.43T_CPP_Total">'FB 5.43T CPP'!$S$5</definedName>
    <definedName name="FB_5.43T_CPP_Total_2">'FB 5.43T CPP'!$T$6</definedName>
    <definedName name="FB_5.43T_CPP_Two_Or_More_Races_">'FB 5.43T CPP'!$Q$5</definedName>
    <definedName name="FB_5.43T_CPP_Two_Or_More_Races_Female">'FB 5.43T CPP'!$Q$6</definedName>
    <definedName name="FB_5.43T_CPP_Two_Or_More_Races_Male">'FB 5.43T CPP'!$R$6</definedName>
    <definedName name="FB_5.43T_CPP_Uknowns">'FB 5.43T CPP'!$S$6</definedName>
    <definedName name="FB_5.43T_CPP_White">'FB 5.43T CPP'!$M$5</definedName>
    <definedName name="FB_5.43T_CPP_White_Female">'FB 5.43T CPP'!$M$6</definedName>
    <definedName name="FB_5.43T_CPP_White_Male">'FB 5.43T CPP'!$N$6</definedName>
    <definedName name="FB_5.44T_AS_American_Indian">'FB 5.44T AS'!$G$5</definedName>
    <definedName name="FB_5.44T_AS_American_Indian_Female">'FB 5.44T AS'!$G$6</definedName>
    <definedName name="FB_5.44T_AS_American_Indian_Male">'FB 5.44T AS'!$H$6</definedName>
    <definedName name="FB_5.44T_AS_Asian_">'FB 5.44T AS'!$E$5</definedName>
    <definedName name="FB_5.44T_AS_Asian_Female">'FB 5.44T AS'!$E$6</definedName>
    <definedName name="FB_5.44T_AS_Asian_Male">'FB 5.44T AS'!$F$6</definedName>
    <definedName name="FB_5.44T_AS_Black_African_American_">'FB 5.44T AS'!$I$5</definedName>
    <definedName name="FB_5.44T_AS_Black_AfricanAmerican_Male">'FB 5.44T AS'!$J$6</definedName>
    <definedName name="FB_5.44T_AS_College_">'FB 5.44T AS'!$A$4</definedName>
    <definedName name="FB_5.44T_AS_College_Name">'FB 5.44T AS'!$B$4</definedName>
    <definedName name="FB_5.44T_AS_College_Total">'FB 5.44T AS'!$T$5</definedName>
    <definedName name="FB_5.44T_AS_Disabled">'FB 5.44T AS'!$U$6</definedName>
    <definedName name="FB_5.44T_AS_Disadvantage">'FB 5.44T AS'!$W$6</definedName>
    <definedName name="FB_5.44T_AS_Hispanic_Latino">'FB 5.44T AS'!$K$5</definedName>
    <definedName name="FB_5.44T_AS_Hispanic_Latino_Female">'FB 5.44T AS'!$K$6</definedName>
    <definedName name="FB_5.44T_AS_Hispanic_Latino_Male">'FB 5.44T AS'!$L$6</definedName>
    <definedName name="FB_5.44T_AS_LEP">'FB 5.44T AS'!$V$6</definedName>
    <definedName name="FB_5.44T_AS_Non_Resident_Alien">'FB 5.44T AS'!$C$5</definedName>
    <definedName name="FB_5.44T_AS_Non_Resident_Alien_Female">'FB 5.44T AS'!$C$6</definedName>
    <definedName name="FB_5.44T_AS_Non_Resident_Alien_Male">'FB 5.44T AS'!$D$6</definedName>
    <definedName name="FB_5.44T_AS_Pacific_Islander">'FB 5.44T AS'!$O$5</definedName>
    <definedName name="FB_5.44T_AS_Pacific_Islander_Female">'FB 5.44T AS'!$O$6</definedName>
    <definedName name="FB_5.44T_AS_Pacific_Islander_Male">'FB 5.44T AS'!$P$6</definedName>
    <definedName name="FB_5.44T_AS_Race_Ethnicity_And_Sex">'FB 5.44T AS'!$C$4</definedName>
    <definedName name="FB_5.44T_AS_Special_Populations">'FB 5.44T AS'!$U$4</definedName>
    <definedName name="FB_5.44T_AS_Two_Or_More_Races">'FB 5.44T AS'!$Q$5</definedName>
    <definedName name="FB_5.44T_AS_Two_Or_More_Races_Female">'FB 5.44T AS'!$Q$6</definedName>
    <definedName name="FB_5.44T_AS_Two_Or_More_Races_Male">'FB 5.44T AS'!$R$6</definedName>
    <definedName name="FB_5.44T_AS_White">'FB 5.44T AS'!$M$5</definedName>
    <definedName name="FB_5.44T_AS_White_Female">'FB 5.44T AS'!$M$6</definedName>
    <definedName name="FB_5.44T_AS_White_Male">'FB 5.44T AS'!$N$6</definedName>
    <definedName name="FB_5.45T_CC_American_Indian">'FB 5.45T CC'!$G$5</definedName>
    <definedName name="FB_5.45T_CC_American_Indian_Male">'FB 5.45T CC'!$H$6</definedName>
    <definedName name="FB_5.45T_CC_American_Inidan_Female">'FB 5.45T CC'!$G$6</definedName>
    <definedName name="FB_5.45T_CC_Asian">'FB 5.45T CC'!$E$5</definedName>
    <definedName name="FB_5.45T_CC_Asian_Female">'FB 5.45T CC'!$E$6</definedName>
    <definedName name="FB_5.45T_CC_Asian_Male">'FB 5.45T CC'!$F$6</definedName>
    <definedName name="FB_5.45T_CC_Black_African_American_">'FB 5.45T CC'!$I$5</definedName>
    <definedName name="FB_5.45T_CC_Black_African_American_Female">'FB 5.45T CC'!$I$6</definedName>
    <definedName name="FB_5.45T_CC_Black_African_American_Male">'FB 5.45T CC'!$J$6</definedName>
    <definedName name="FB_5.45T_CC_College">'FB 5.45T CC'!$A$4</definedName>
    <definedName name="FB_5.45T_CC_College_2">'FB 5.45T CC'!$T$5</definedName>
    <definedName name="FB_5.45T_CC_College_Name">'FB 5.45T CC'!$B$4</definedName>
    <definedName name="FB_5.45T_CC_disabled">'FB 5.45T CC'!$U$6</definedName>
    <definedName name="FB_5.45T_CC_Disadvantage">'FB 5.45T CC'!$W$6</definedName>
    <definedName name="FB_5.45T_CC_Hispanic_Latino">'FB 5.45T CC'!$K$5</definedName>
    <definedName name="FB_5.45T_CC_Hispanic_Latino_Female">'FB 5.45T CC'!$K$6</definedName>
    <definedName name="FB_5.45T_CC_Hispanic_Latino_Male">'FB 5.45T CC'!$L$6</definedName>
    <definedName name="FB_5.45T_CC_LEP">'FB 5.45T CC'!$V$6</definedName>
    <definedName name="FB_5.45T_CC_Non_Resident_Alien">'FB 5.45T CC'!$C$5</definedName>
    <definedName name="FB_5.45T_CC_Non_resident_Alien_Female">'FB 5.45T CC'!$C$6</definedName>
    <definedName name="FB_5.45T_CC_Non_Resident_Female_Male">'FB 5.45T CC'!$D$6</definedName>
    <definedName name="FB_5.45T_CC_Pacifc_Islander_Male">'FB 5.45T CC'!$P$6</definedName>
    <definedName name="FB_5.45T_CC_Pacific_Islander">'FB 5.45T CC'!$O$5</definedName>
    <definedName name="FB_5.45T_CC_Pacific_Islander_Female">'FB 5.45T CC'!$O$6</definedName>
    <definedName name="FB_5.45T_CC_Race_Ethnicity_And_Sex">'FB 5.45T CC'!$C$4</definedName>
    <definedName name="FB_5.45T_CC_Special_Populations">'FB 5.45T CC'!$U$4</definedName>
    <definedName name="FB_5.45T_CC_Total">'FB 5.45T CC'!$S$5</definedName>
    <definedName name="FB_5.45T_CC_Total_2">'FB 5.45T CC'!$T$6</definedName>
    <definedName name="FB_5.45T_CC_Two_Or_More_Races">'FB 5.45T CC'!$Q$5</definedName>
    <definedName name="FB_5.45T_CC_Two_Or_More_Races_Female">'FB 5.45T CC'!$Q$6</definedName>
    <definedName name="FB_5.45T_CC_Two_Or_More_Races_Male">'FB 5.45T CC'!$R$6</definedName>
    <definedName name="FB_5.45T_CC_Unkowns">'FB 5.45T CC'!$S$6</definedName>
    <definedName name="FB_5.45T_CC_White">'FB 5.45T CC'!$M$5</definedName>
    <definedName name="FB_5.45T_CC_White_Female">'FB 5.45T CC'!$M$6</definedName>
    <definedName name="FB_5.45T_CC_White_Male">'FB 5.45T CC'!$N$6</definedName>
    <definedName name="FB_5.46T_CCC_American_Indian">'FB 5.46T CCC'!$G$5</definedName>
    <definedName name="FB_5.46T_CCC_American_Indian_Female">'FB 5.46T CCC'!$G$6</definedName>
    <definedName name="FB_5.46T_CCC_American_Indian_Male">'FB 5.46T CCC'!$H$6</definedName>
    <definedName name="FB_5.46T_CCC_Asian_">'FB 5.46T CCC'!$E$5</definedName>
    <definedName name="FB_5.46T_CCC_Asian_Female">'FB 5.46T CCC'!$E$6</definedName>
    <definedName name="FB_5.46T_CCC_Asian_Male">'FB 5.46T CCC'!$F$6</definedName>
    <definedName name="FB_5.46T_CCC_Black_African_American_">'FB 5.46T CCC'!$I$5</definedName>
    <definedName name="FB_5.46T_CCC_Black_african_American_Female">'FB 5.46T CCC'!$I$6</definedName>
    <definedName name="FB_5.46T_CCC_Black_African_American_Male">'FB 5.46T CCC'!$J$6</definedName>
    <definedName name="FB_5.46T_CCC_College">'FB 5.46T CCC'!$A$4</definedName>
    <definedName name="FB_5.46T_CCC_College_Name">'FB 5.46T CCC'!$B$4</definedName>
    <definedName name="FB_5.46T_CCC_Colllege_2">'FB 5.46T CCC'!$T$5</definedName>
    <definedName name="FB_5.46T_CCC_Disabled">'FB 5.46T CCC'!$U$6</definedName>
    <definedName name="FB_5.46T_CCC_Disadvantage">'FB 5.46T CCC'!$W$6</definedName>
    <definedName name="FB_5.46T_CCC_Hispanic_Latino">'FB 5.46T CCC'!$K$5</definedName>
    <definedName name="FB_5.46T_CCC_Hispanic_Latino_Female">'FB 5.46T CCC'!$K$6</definedName>
    <definedName name="FB_5.46T_CCC_Hispanic_Latino_Male">'FB 5.46T CCC'!$L$6</definedName>
    <definedName name="FB_5.46T_CCC_LEP">'FB 5.46T CCC'!$V$6</definedName>
    <definedName name="FB_5.46T_CCC_Non_Resident_Alien">'FB 5.46T CCC'!$C$5</definedName>
    <definedName name="FB_5.46T_CCC_Non_resident_Alien_Female">'FB 5.46T CCC'!$C$6</definedName>
    <definedName name="FB_5.46T_CCC_Non_resident_Alien_Male">'FB 5.46T CCC'!$D$6</definedName>
    <definedName name="FB_5.46T_CCC_Pacific_Islander">'FB 5.46T CCC'!$O$5</definedName>
    <definedName name="FB_5.46T_CCC_Pacific_Islander_Female">'FB 5.46T CCC'!$O$6</definedName>
    <definedName name="FB_5.46T_CCC_Pacific_Islander_Male">'FB 5.46T CCC'!$P$6</definedName>
    <definedName name="FB_5.46T_CCC_Race_Ethnicity_And_race">'FB 5.46T CCC'!$C$4</definedName>
    <definedName name="FB_5.46T_CCC_Special_Populations">'FB 5.46T CCC'!$U$4</definedName>
    <definedName name="FB_5.46T_CCC_Total">'FB 5.46T CCC'!$S$5</definedName>
    <definedName name="FB_5.46T_CCC_Total_2">'FB 5.46T CCC'!$T$6</definedName>
    <definedName name="FB_5.46T_CCC_Two_Or_More_races">'FB 5.46T CCC'!$Q$5</definedName>
    <definedName name="FB_5.46T_CCC_Two_Or_More_races_Female">'FB 5.46T CCC'!$Q$6</definedName>
    <definedName name="FB_5.46T_CCC_Two_Or_More_Races_Male">'FB 5.46T CCC'!$R$6</definedName>
    <definedName name="FB_5.46T_CCC_Unknowns">'FB 5.46T CCC'!$S$6</definedName>
    <definedName name="FB_5.46T_CCC_White">'FB 5.46T CCC'!$M$5</definedName>
    <definedName name="FB_5.46T_CCC_White_Female">'FB 5.46T CCC'!$M$6</definedName>
    <definedName name="FB_5.46T_CCC_White_Male">'FB 5.46T CCC'!$N$6</definedName>
    <definedName name="FB_5.47T_ADV_TECH_CERT_american_Indian">'FB 5.47T ADV TECH CERT'!$G$5</definedName>
    <definedName name="FB_5.47T_ADV_TECH_CERT_American_Indian_Female">'FB 5.47T ADV TECH CERT'!$G$6</definedName>
    <definedName name="FB_5.47T_ADV_TECH_CERT_American_Indian_Male">'FB 5.47T ADV TECH CERT'!$H$6</definedName>
    <definedName name="FB_5.47T_ADV_TECH_CERT_Asian">'FB 5.47T ADV TECH CERT'!$E$5</definedName>
    <definedName name="FB_5.47T_ADV_TECH_CERT_Asian_Female">'FB 5.47T ADV TECH CERT'!$E$6</definedName>
    <definedName name="FB_5.47T_ADV_TECH_CERT_Asian_Male">'FB 5.47T ADV TECH CERT'!$F$6</definedName>
    <definedName name="FB_5.47T_ADV_TECH_CERT_Black_African_American_">'FB 5.47T ADV TECH CERT'!$I$5</definedName>
    <definedName name="FB_5.47T_ADV_TECH_CERT_Black_African_American_Female">'FB 5.47T ADV TECH CERT'!$I$6</definedName>
    <definedName name="FB_5.47T_ADV_TECH_CERT_Black_African_American_Male">'FB 5.47T ADV TECH CERT'!$J$6</definedName>
    <definedName name="FB_5.47T_ADV_TECH_CERT_College">'FB 5.47T ADV TECH CERT'!$A$4</definedName>
    <definedName name="FB_5.47T_ADV_TECH_CERT_College_Name">'FB 5.47T ADV TECH CERT'!$B$4</definedName>
    <definedName name="FB_5.47T_ADV_TECH_CERT_Disabled">'FB 5.47T ADV TECH CERT'!$U$6</definedName>
    <definedName name="FB_5.47T_ADV_TECH_CERT_Disadvantage">'FB 5.47T ADV TECH CERT'!$W$6</definedName>
    <definedName name="FB_5.47T_ADV_TECH_CERT_FB_5.47T_ADV_TECH_CERT_College_2">'FB 5.47T ADV TECH CERT'!$T$5</definedName>
    <definedName name="FB_5.47T_ADV_TECH_CERT_Hispanic_Latino_Female">'FB 5.47T ADV TECH CERT'!$K$6</definedName>
    <definedName name="FB_5.47T_ADV_TECH_CERT_Hispanic_Latino_Male">'FB 5.47T ADV TECH CERT'!$L$6</definedName>
    <definedName name="FB_5.47T_ADV_TECH_CERT_Hispanic_Latno_">'FB 5.47T ADV TECH CERT'!$K$5</definedName>
    <definedName name="FB_5.47T_ADV_TECH_CERT_LEP">'FB 5.47T ADV TECH CERT'!$V$6</definedName>
    <definedName name="FB_5.47T_ADV_TECH_CERT_Non_Resident_Alien">'FB 5.47T ADV TECH CERT'!$C$5</definedName>
    <definedName name="FB_5.47T_ADV_TECH_CERT_Non_resident_Alien_Female">'FB 5.47T ADV TECH CERT'!$C$6</definedName>
    <definedName name="FB_5.47T_ADV_TECH_CERT_Non_Resident_Alien_Male">'FB 5.47T ADV TECH CERT'!$D$6</definedName>
    <definedName name="FB_5.47T_ADV_TECH_CERT_Pacific_Islander">'FB 5.47T ADV TECH CERT'!$O$5</definedName>
    <definedName name="FB_5.47T_ADV_TECH_CERT_Pacific_Islander_Female">'FB 5.47T ADV TECH CERT'!$O$6</definedName>
    <definedName name="FB_5.47T_ADV_TECH_CERT_Pacific_Islander_Male">'FB 5.47T ADV TECH CERT'!$P$6</definedName>
    <definedName name="FB_5.47T_ADV_TECH_CERT_Race_Ethnicity_and_Sex">'FB 5.47T ADV TECH CERT'!$C$4</definedName>
    <definedName name="FB_5.47T_ADV_TECH_CERT_Special_Populations">'FB 5.47T ADV TECH CERT'!$U$4</definedName>
    <definedName name="FB_5.47T_ADV_TECH_CERT_Total">'FB 5.47T ADV TECH CERT'!$S$5</definedName>
    <definedName name="FB_5.47T_ADV_TECH_CERT_Total_2">'FB 5.47T ADV TECH CERT'!$T$6</definedName>
    <definedName name="FB_5.47T_ADV_TECH_CERT_Two_Or_More_Races">'FB 5.47T ADV TECH CERT'!$Q$5</definedName>
    <definedName name="FB_5.47T_ADV_TECH_CERT_Two_Or_More_Races_Female">'FB 5.47T ADV TECH CERT'!$Q$6</definedName>
    <definedName name="FB_5.47T_ADV_TECH_CERT_Two_Or_More_Races_Male">'FB 5.47T ADV TECH CERT'!$R$6</definedName>
    <definedName name="FB_5.47T_ADV_TECH_CERT_Unknowns">'FB 5.47T ADV TECH CERT'!$S$6</definedName>
    <definedName name="FB_5.47T_ADV_TECH_CERT_White">'FB 5.47T ADV TECH CERT'!$M$5</definedName>
    <definedName name="FB_5.47T_ADV_TECH_CERT_White_Female">'FB 5.47T ADV TECH CERT'!$M$6</definedName>
    <definedName name="FB_5.47T_ADV_TECH_CERT_White_Male">'FB 5.47T ADV TECH CERT'!$N$6</definedName>
    <definedName name="FB_5.48T_ALL_American_Indian">'FB 5.48T ALL'!$G$5</definedName>
    <definedName name="FB_5.48T_ALL_American_Indian_Female">'FB 5.48T ALL'!$G$6</definedName>
    <definedName name="FB_5.48T_ALL_American_Indian_Male">'FB 5.48T ALL'!$H$6</definedName>
    <definedName name="FB_5.48T_ALL_Asian">'FB 5.48T ALL'!$E$5</definedName>
    <definedName name="FB_5.48T_ALL_Asian_Female">'FB 5.48T ALL'!$E$6</definedName>
    <definedName name="FB_5.48T_ALL_Asian_Male">'FB 5.48T ALL'!$F$6</definedName>
    <definedName name="FB_5.48T_ALL_Black_African_American">'FB 5.48T ALL'!$I$5</definedName>
    <definedName name="FB_5.48T_ALL_Black_African_American_Female">'FB 5.48T ALL'!$I$6</definedName>
    <definedName name="FB_5.48T_ALL_Black_African_American_Male">'FB 5.48T ALL'!$J$6</definedName>
    <definedName name="FB_5.48T_ALL_College">'FB 5.48T ALL'!$A$4</definedName>
    <definedName name="FB_5.48T_ALL_College_2">'FB 5.48T ALL'!$T$5</definedName>
    <definedName name="FB_5.48T_ALL_College_Name">'FB 5.48T ALL'!$B$4</definedName>
    <definedName name="FB_5.48T_ALL_Disabled">'FB 5.48T ALL'!$U$6</definedName>
    <definedName name="FB_5.48T_ALL_DIsadvantege">'FB 5.48T ALL'!$W$6</definedName>
    <definedName name="FB_5.48T_ALL_Hispanic_Latino">'FB 5.48T ALL'!$K$5</definedName>
    <definedName name="FB_5.48T_ALL_Hispanic_Latino_Female">'FB 5.48T ALL'!$K$6</definedName>
    <definedName name="FB_5.48T_ALL_Hispanic_Latino_Male">'FB 5.48T ALL'!$L$6</definedName>
    <definedName name="FB_5.48T_ALL_LEP">'FB 5.48T ALL'!$V$6</definedName>
    <definedName name="FB_5.48T_ALL_Non_Resident_Alien">'FB 5.48T ALL'!$C$5</definedName>
    <definedName name="FB_5.48T_ALL_Non_Resident_Alien_Female">'FB 5.48T ALL'!$C$6</definedName>
    <definedName name="FB_5.48T_ALL_Non_Resident_Alien_Male">'FB 5.48T ALL'!$D$6</definedName>
    <definedName name="FB_5.48T_ALL_Pacific_Islander">'FB 5.48T ALL'!$O$5</definedName>
    <definedName name="FB_5.48T_ALL_Pacific_Islander_Female">'FB 5.48T ALL'!$O$6</definedName>
    <definedName name="FB_5.48T_ALL_Pacific_Islander_Male">'FB 5.48T ALL'!$P$6</definedName>
    <definedName name="FB_5.48T_ALL_Race_Ethnicity_And_Sex">'FB 5.48T ALL'!$C$4</definedName>
    <definedName name="FB_5.48T_ALL_Special_Populations">'FB 5.48T ALL'!$U$4</definedName>
    <definedName name="FB_5.48T_ALL_Total">'FB 5.48T ALL'!$S$5</definedName>
    <definedName name="FB_5.48T_ALL_Total_2">'FB 5.48T ALL'!$T$6</definedName>
    <definedName name="FB_5.48T_ALL_Two_Or_More_Races">'FB 5.48T ALL'!$Q$5</definedName>
    <definedName name="FB_5.48T_ALL_Two_Or_More_Races_Female">'FB 5.48T ALL'!$Q$6</definedName>
    <definedName name="FB_5.48T_ALL_Two_Or_More_Races_Male">'FB 5.48T ALL'!$R$6</definedName>
    <definedName name="FB_5.48T_ALL_Unknowns">'FB 5.48T ALL'!$S$6</definedName>
    <definedName name="FB_5.48T_ALL_White">'FB 5.48T ALL'!$M$5</definedName>
    <definedName name="FB_5.48T_ALL_White_Female">'FB 5.48T ALL'!$M$6</definedName>
    <definedName name="FB_5.5.1T_BACH_EDUC_American_Indian">'FB 5.5.1T BACH_EDUC'!$G$5</definedName>
    <definedName name="FB_5.5.1T_BACH_EDUC_American_Indian_Female">'FB 5.5.1T BACH_EDUC'!$G$6</definedName>
    <definedName name="FB_5.5.1T_BACH_EDUC_American_Indian_Male">'FB 5.5.1T BACH_EDUC'!$H$6</definedName>
    <definedName name="FB_5.5.1T_BACH_EDUC_Asian">'FB 5.5.1T BACH_EDUC'!$E$5</definedName>
    <definedName name="FB_5.5.1T_BACH_EDUC_Asian_Female">'FB 5.5.1T BACH_EDUC'!$E$6</definedName>
    <definedName name="FB_5.5.1T_BACH_EDUC_Asian_Male">'FB 5.5.1T BACH_EDUC'!$F$6</definedName>
    <definedName name="FB_5.5.1T_BACH_EDUC_Black_African_American">'FB 5.5.1T BACH_EDUC'!$I$5</definedName>
    <definedName name="FB_5.5.1T_BACH_EDUC_Black_African_American_Female">'FB 5.5.1T BACH_EDUC'!$I$6</definedName>
    <definedName name="FB_5.5.1T_BACH_EDUC_Black_African_American_Male">'FB 5.5.1T BACH_EDUC'!$J$6</definedName>
    <definedName name="FB_5.5.1T_BACH_EDUC_College">'FB 5.5.1T BACH_EDUC'!$A$4</definedName>
    <definedName name="FB_5.5.1T_BACH_EDUC_College_2">'FB 5.5.1T BACH_EDUC'!$T$5</definedName>
    <definedName name="FB_5.5.1T_BACH_EDUC_College_Name">'FB 5.5.1T BACH_EDUC'!$B$4</definedName>
    <definedName name="FB_5.5.1T_BACH_EDUC_Disabled">'FB 5.5.1T BACH_EDUC'!$U$6</definedName>
    <definedName name="FB_5.5.1T_BACH_EDUC_Disadvantage">'FB 5.5.1T BACH_EDUC'!$W$6</definedName>
    <definedName name="FB_5.5.1T_BACH_EDUC_Hispanic_Latino">'FB 5.5.1T BACH_EDUC'!$K$5</definedName>
    <definedName name="FB_5.5.1T_BACH_EDUC_Hispanic_Latino_Female">'FB 5.5.1T BACH_EDUC'!$K$6</definedName>
    <definedName name="FB_5.5.1T_BACH_EDUC_Hispanic_Latino_Male">'FB 5.5.1T BACH_EDUC'!$L$6</definedName>
    <definedName name="FB_5.5.1T_BACH_EDUC_LEP">'FB 5.5.1T BACH_EDUC'!$V$6</definedName>
    <definedName name="FB_5.5.1T_BACH_EDUC_Non_Resident_Alien">'FB 5.5.1T BACH_EDUC'!$C$5</definedName>
    <definedName name="FB_5.5.1T_BACH_EDUC_Non_Resident_Alien_Female">'FB 5.5.1T BACH_EDUC'!$C$6</definedName>
    <definedName name="FB_5.5.1T_BACH_EDUC_Non_Resident_Alien_Male">'FB 5.5.1T BACH_EDUC'!$D$6</definedName>
    <definedName name="FB_5.5.1T_BACH_EDUC_Pacific_Islander">'FB 5.5.1T BACH_EDUC'!$O$5</definedName>
    <definedName name="FB_5.5.1T_BACH_EDUC_Pacific_Islander_Male">'FB 5.5.1T BACH_EDUC'!$P$6</definedName>
    <definedName name="FB_5.5.1T_BACH_EDUC_Pacific_Islaner_Female">'FB 5.5.1T BACH_EDUC'!$O$6</definedName>
    <definedName name="FB_5.5.1T_BACH_EDUC_Race_Ethnicity_And_Sex">'FB 5.5.1T BACH_EDUC'!$C$4</definedName>
    <definedName name="FB_5.5.1T_BACH_EDUC_Special_Populations">'FB 5.5.1T BACH_EDUC'!$U$4</definedName>
    <definedName name="FB_5.5.1T_BACH_EDUC_Total">'FB 5.5.1T BACH_EDUC'!$S$5</definedName>
    <definedName name="FB_5.5.1T_BACH_EDUC_Total_2">'FB 5.5.1T BACH_EDUC'!$T$6</definedName>
    <definedName name="FB_5.5.1T_BACH_EDUC_Two_Or_More_Races_">'FB 5.5.1T BACH_EDUC'!$Q$5</definedName>
    <definedName name="FB_5.5.1T_BACH_EDUC_Two_Or_More_Races_Female">'FB 5.5.1T BACH_EDUC'!$Q$6</definedName>
    <definedName name="FB_5.5.1T_BACH_EDUC_Two_Or_More_Races_Male">'FB 5.5.1T BACH_EDUC'!$R$6</definedName>
    <definedName name="FB_5.5.1T_BACH_EDUC_Unknowns">'FB 5.5.1T BACH_EDUC'!$S$6</definedName>
    <definedName name="FB_5.5.1T_BACH_EDUC_White">'FB 5.5.1T BACH_EDUC'!$M$5</definedName>
    <definedName name="FB_5.5.1T_BACH_EDUC_White_Female">'FB 5.5.1T BACH_EDUC'!$M$6</definedName>
    <definedName name="FB_5.5.1T_BACH_EDUC_White_Male">'FB 5.5.1T BACH_EDUC'!$N$6</definedName>
    <definedName name="FB_5.5.2T_BACH_NURSING_">'FB 5.5.3T BACH_OTHER'!$A$4</definedName>
    <definedName name="FB_5.5.2T_BACH_NURSING_American_Indian">'FB 5.5.2T BACH_NURSING'!$G$5</definedName>
    <definedName name="FB_5.5.2T_BACH_NURSING_American_Indian_Female">'FB 5.5.2T BACH_NURSING'!$G$6</definedName>
    <definedName name="FB_5.5.2T_BACH_NURSING_American_Indian_Male">'FB 5.5.2T BACH_NURSING'!$H$6</definedName>
    <definedName name="FB_5.5.2T_BACH_NURSING_Asian">'FB 5.5.2T BACH_NURSING'!$E$5</definedName>
    <definedName name="FB_5.5.2T_BACH_NURSING_Asian_Female">'FB 5.5.2T BACH_NURSING'!$E$6</definedName>
    <definedName name="FB_5.5.2T_BACH_NURSING_Asian_Male">'FB 5.5.2T BACH_NURSING'!$F$6</definedName>
    <definedName name="FB_5.5.2T_BACH_NURSING_Black_African_American_">'FB 5.5.2T BACH_NURSING'!$I$5</definedName>
    <definedName name="FB_5.5.2T_BACH_NURSING_Black_african_American_Female">'FB 5.5.2T BACH_NURSING'!$I$6</definedName>
    <definedName name="FB_5.5.2T_BACH_NURSING_Black_African_American_Male">'FB 5.5.2T BACH_NURSING'!$J$6</definedName>
    <definedName name="FB_5.5.2T_BACH_NURSING_College">'FB 5.5.2T BACH_NURSING'!$A$4</definedName>
    <definedName name="FB_5.5.2T_BACH_NURSING_College_2">'FB 5.5.2T BACH_NURSING'!$T$5</definedName>
    <definedName name="FB_5.5.2T_BACH_NURSING_College_Name">'FB 5.5.2T BACH_NURSING'!$B$4</definedName>
    <definedName name="FB_5.5.2T_BACH_NURSING_Disabled">'FB 5.5.2T BACH_NURSING'!$U$6</definedName>
    <definedName name="FB_5.5.2T_BACH_NURSING_DIsadvantage">'FB 5.5.2T BACH_NURSING'!$W$6</definedName>
    <definedName name="FB_5.5.2T_BACH_NURSING_Hispanic_Latino">'FB 5.5.2T BACH_NURSING'!$K$5</definedName>
    <definedName name="FB_5.5.2T_BACH_NURSING_Hispanic_Latino_Female">'FB 5.5.2T BACH_NURSING'!$K$6</definedName>
    <definedName name="FB_5.5.2T_BACH_NURSING_Hispanic_Latino_Male">'FB 5.5.2T BACH_NURSING'!$L$6</definedName>
    <definedName name="FB_5.5.2T_BACH_NURSING_LEP">'FB 5.5.2T BACH_NURSING'!$V$6</definedName>
    <definedName name="FB_5.5.2T_BACH_NURSING_Non_Resident_Alien">'FB 5.5.2T BACH_NURSING'!$C$5</definedName>
    <definedName name="FB_5.5.2T_BACH_NURSING_Non_Resident_Alien_Female">'FB 5.5.2T BACH_NURSING'!$C$6</definedName>
    <definedName name="FB_5.5.2T_BACH_NURSING_Non_Resident_Alien_Male">'FB 5.5.2T BACH_NURSING'!$D$6</definedName>
    <definedName name="FB_5.5.2T_BACH_NURSING_Pacific_Islander">'FB 5.5.2T BACH_NURSING'!$O$5</definedName>
    <definedName name="FB_5.5.2T_BACH_NURSING_Pacific_Islander_Female">'FB 5.5.2T BACH_NURSING'!$O$6</definedName>
    <definedName name="FB_5.5.2T_BACH_NURSING_Pacific_Islander_Male">'FB 5.5.2T BACH_NURSING'!$P$6</definedName>
    <definedName name="FB_5.5.2T_BACH_NURSING_Race_Ethnicity_And_Race">'FB 5.5.2T BACH_NURSING'!$C$4</definedName>
    <definedName name="FB_5.5.2T_BACH_NURSING_Special_Populations">'FB 5.5.2T BACH_NURSING'!$U$4</definedName>
    <definedName name="FB_5.5.2T_BACH_NURSING_Total">'FB 5.5.2T BACH_NURSING'!$S$5</definedName>
    <definedName name="FB_5.5.2T_BACH_NURSING_Total_2">'FB 5.5.2T BACH_NURSING'!$T$6</definedName>
    <definedName name="FB_5.5.2T_BACH_NURSING_Two_Or_More_races_">'FB 5.5.2T BACH_NURSING'!$Q$5</definedName>
    <definedName name="FB_5.5.2T_BACH_NURSING_Two_Or_More_Races_Female">'FB 5.5.2T BACH_NURSING'!$Q$6</definedName>
    <definedName name="FB_5.5.2T_BACH_NURSING_Two_Or_More_Races_Male">'FB 5.5.2T BACH_NURSING'!$R$6</definedName>
    <definedName name="FB_5.5.2T_BACH_NURSING_Unknowns">'FB 5.5.2T BACH_NURSING'!$S$6</definedName>
    <definedName name="FB_5.5.2T_BACH_NURSING_White">'FB 5.5.2T BACH_NURSING'!$M$5</definedName>
    <definedName name="FB_5.5.2T_BACH_NURSING_White_Female">'FB 5.5.2T BACH_NURSING'!$M$6</definedName>
    <definedName name="FB_5.5.2T_BACH_NURSING_White_Male">'FB 5.5.2T BACH_NURSING'!$N$6</definedName>
    <definedName name="FB_5.5.3T_BACH_OTHER_American_Female">'FB 5.5.3T BACH_OTHER'!$G$6</definedName>
    <definedName name="FB_5.5.3T_BACH_OTHER_American_Indian">'FB 5.5.3T BACH_OTHER'!$G$5</definedName>
    <definedName name="FB_5.5.3T_BACH_OTHER_American_Indian_Male">'FB 5.5.3T BACH_OTHER'!$H$6</definedName>
    <definedName name="FB_5.5.3T_BACH_OTHER_Asian">'FB 5.5.3T BACH_OTHER'!$E$5</definedName>
    <definedName name="FB_5.5.3T_BACH_OTHER_Asian_Female">'FB 5.5.3T BACH_OTHER'!$E$6</definedName>
    <definedName name="FB_5.5.3T_BACH_OTHER_Asian_Male">'FB 5.5.3T BACH_OTHER'!$F$6</definedName>
    <definedName name="FB_5.5.3T_BACH_OTHER_Black_African_American">'FB 5.5.3T BACH_OTHER'!$I$5</definedName>
    <definedName name="FB_5.5.3T_BACH_OTHER_Black_African_American_Female">'FB 5.5.3T BACH_OTHER'!$I$6</definedName>
    <definedName name="FB_5.5.3T_BACH_OTHER_Black_African_American_Male">'FB 5.5.3T BACH_OTHER'!$J$6</definedName>
    <definedName name="FB_5.5.3T_BACH_OTHER_College_2">'FB 5.5.3T BACH_OTHER'!$T$5</definedName>
    <definedName name="FB_5.5.3T_BACH_OTHER_College_Name">'FB 5.5.3T BACH_OTHER'!$B$4</definedName>
    <definedName name="FB_5.5.3T_BACH_OTHER_Disabled">'FB 5.5.3T BACH_OTHER'!$U$6</definedName>
    <definedName name="FB_5.5.3T_BACH_OTHER_Disadvantage">'FB 5.5.3T BACH_OTHER'!$W$6</definedName>
    <definedName name="FB_5.5.3T_BACH_OTHER_Hispanic_Latino_">'FB 5.5.3T BACH_OTHER'!$K$5</definedName>
    <definedName name="FB_5.5.3T_BACH_OTHER_Hispanic_Latino_Female">'FB 5.5.3T BACH_OTHER'!$K$6</definedName>
    <definedName name="FB_5.5.3T_BACH_OTHER_Hispanic_Latino_Male">'FB 5.5.3T BACH_OTHER'!$L$6</definedName>
    <definedName name="FB_5.5.3T_BACH_OTHER_LEP">'FB 5.5.3T BACH_OTHER'!$V$6</definedName>
    <definedName name="FB_5.5.3T_BACH_OTHER_Non_Resident_Alien">'FB 5.5.3T BACH_OTHER'!$C$5</definedName>
    <definedName name="FB_5.5.3T_BACH_OTHER_Non_Resident_Alien_Female">'FB 5.5.3T BACH_OTHER'!$C$6</definedName>
    <definedName name="FB_5.5.3T_BACH_OTHER_Non_Resident_Alien_Male">'FB 5.5.3T BACH_OTHER'!$D$6</definedName>
    <definedName name="FB_5.5.3T_BACH_OTHER_Pacific_Islander">'FB 5.5.3T BACH_OTHER'!$O$5</definedName>
    <definedName name="FB_5.5.3T_BACH_OTHER_Pacific_Islander_">'FB 5.5.3T BACH_OTHER'!$P$6</definedName>
    <definedName name="FB_5.5.3T_BACH_OTHER_Pacific_Islander_Female">'FB 5.5.3T BACH_OTHER'!$O$6</definedName>
    <definedName name="FB_5.5.3T_BACH_OTHER_Race_Ethnicity_and_Sex">'FB 5.5.3T BACH_OTHER'!$C$4</definedName>
    <definedName name="FB_5.5.3T_BACH_OTHER_Special_Poplations">'FB 5.5.3T BACH_OTHER'!$U$4</definedName>
    <definedName name="FB_5.5.3T_BACH_OTHER_Total_2">'FB 5.5.3T BACH_OTHER'!$S$5</definedName>
    <definedName name="FB_5.5.3T_BACH_OTHER_Total_3">'FB 5.5.3T BACH_OTHER'!$T$6</definedName>
    <definedName name="FB_5.5.3T_BACH_OTHER_Two_Or_More_Races">'FB 5.5.3T BACH_OTHER'!$Q$5</definedName>
    <definedName name="FB_5.5.3T_BACH_OTHER_Two_Or_More_Races_Male">'FB 5.5.3T BACH_OTHER'!$R$6</definedName>
    <definedName name="FB_5.5.3T_BACH_OTHER_Two_OrMore_Races_Female">'FB 5.5.3T BACH_OTHER'!$Q$6</definedName>
    <definedName name="FB_5.5.3T_BACH_OTHER_Unknowns">'FB 5.5.3T BACH_OTHER'!$S$6</definedName>
    <definedName name="FB_5.5.3T_BACH_OTHER_White">'FB 5.5.3T BACH_OTHER'!$M$5</definedName>
    <definedName name="FB_5.5.3T_BACH_OTHER_White_Male">'FB 5.5.3T BACH_OTHER'!$M$6</definedName>
    <definedName name="FB_5.5.3T_BACH_OTHER_White_male_2">'FB 5.5.3T BACH_OTHER'!$N$6</definedName>
    <definedName name="FB_5.5.4T_BACH_ALL_American_Indian">'FB 5.5.4T BACH_ALL'!$G$5</definedName>
    <definedName name="FB_5.5.4T_BACH_ALL_American_Indian_Female">'FB 5.5.4T BACH_ALL'!$G$6</definedName>
    <definedName name="FB_5.5.4T_BACH_ALL_American_Indian_Male">'FB 5.5.4T BACH_ALL'!$H$6</definedName>
    <definedName name="FB_5.5.4T_BACH_ALL_Asian">'FB 5.5.4T BACH_ALL'!$E$5</definedName>
    <definedName name="FB_5.5.4T_BACH_ALL_Asian_Female">'FB 5.5.4T BACH_ALL'!$E$6</definedName>
    <definedName name="FB_5.5.4T_BACH_ALL_Asian_Male">'FB 5.5.4T BACH_ALL'!$F$6</definedName>
    <definedName name="FB_5.5.4T_BACH_ALL_Black_African_American_">'FB 5.5.4T BACH_ALL'!$I$5</definedName>
    <definedName name="FB_5.5.4T_BACH_ALL_Black_African_American_Female">'FB 5.5.4T BACH_ALL'!$I$6</definedName>
    <definedName name="FB_5.5.4T_BACH_ALL_Black_Africna_American_Male">'FB 5.5.4T BACH_ALL'!$J$6</definedName>
    <definedName name="FB_5.5.4T_BACH_ALL_College">'FB 5.5.4T BACH_ALL'!$A$4</definedName>
    <definedName name="FB_5.5.4T_BACH_ALL_College_2">'FB 5.5.4T BACH_ALL'!$T$5</definedName>
    <definedName name="FB_5.5.4T_BACH_ALL_College_Name">'FB 5.5.4T BACH_ALL'!$B$4</definedName>
    <definedName name="FB_5.5.4T_BACH_ALL_Disabled">'FB 5.5.4T BACH_ALL'!$U$6</definedName>
    <definedName name="FB_5.5.4T_BACH_ALL_Disadvantage">'FB 5.5.4T BACH_ALL'!$W$6</definedName>
    <definedName name="FB_5.5.4T_BACH_ALL_Hispanic_Latino">'FB 5.5.4T BACH_ALL'!$K$5</definedName>
    <definedName name="FB_5.5.4T_BACH_ALL_Hispanic_Latino_Female">'FB 5.5.4T BACH_ALL'!$K$6</definedName>
    <definedName name="FB_5.5.4T_BACH_ALL_Hispanic_Latino_Male">'FB 5.5.4T BACH_ALL'!$L$6</definedName>
    <definedName name="FB_5.5.4T_BACH_ALL_LEP">'FB 5.5.4T BACH_ALL'!$V$6</definedName>
    <definedName name="FB_5.5.4T_BACH_ALL_Non_Resident_Alien">'FB 5.5.4T BACH_ALL'!$C$5</definedName>
    <definedName name="FB_5.5.4T_BACH_ALL_Non_Resident_Alien_Female">'FB 5.5.4T BACH_ALL'!$C$6</definedName>
    <definedName name="FB_5.5.4T_BACH_ALL_Non_Resident_Alien_Male">'FB 5.5.4T BACH_ALL'!$D$6</definedName>
    <definedName name="FB_5.5.4T_BACH_ALL_Pacific_Islander">'FB 5.5.4T BACH_ALL'!$O$5</definedName>
    <definedName name="FB_5.5.4T_BACH_ALL_Pacific_Islander_Female">'FB 5.5.4T BACH_ALL'!$O$6</definedName>
    <definedName name="FB_5.5.4T_BACH_ALL_Pacific_Islander_Male">'FB 5.5.4T BACH_ALL'!$P$6</definedName>
    <definedName name="FB_5.5.4T_BACH_ALL_Race_Ethnicity_And_Sex">'FB 5.5.4T BACH_ALL'!$C$4</definedName>
    <definedName name="FB_5.5.4T_BACH_ALL_Special_Populations">'FB 5.5.4T BACH_ALL'!$U$4</definedName>
    <definedName name="FB_5.5.4T_BACH_ALL_Total_2">'FB 5.5.4T BACH_ALL'!$S$5</definedName>
    <definedName name="FB_5.5.4T_BACH_ALL_Total_3">'FB 5.5.4T BACH_ALL'!$T$6</definedName>
    <definedName name="FB_5.5.4T_BACH_ALL_Two_Or_More_Races">'FB 5.5.4T BACH_ALL'!$Q$5</definedName>
    <definedName name="FB_5.5.4T_BACH_ALL_Two_Or_More_Races_Female">'FB 5.5.4T BACH_ALL'!$Q$6</definedName>
    <definedName name="FB_5.5.4T_BACH_ALL_Two_Or_More_Races_Male_Male">'FB 5.5.4T BACH_ALL'!$R$6</definedName>
    <definedName name="FB_5.5.4T_BACH_ALL_Unknowns">'FB 5.5.4T BACH_ALL'!$S$6</definedName>
    <definedName name="FB_5.5.4T_BACH_ALL_White">'FB 5.5.4T BACH_ALL'!$M$5</definedName>
    <definedName name="FB_5.5.4T_BACH_ALL_White_Female">'FB 5.5.4T BACH_ALL'!$M$6</definedName>
    <definedName name="FB_5.5.4T_BACH_ALL_White_Male">'FB 5.5.4T BACH_ALL'!$N$6</definedName>
    <definedName name="FB_6.1T_EMP_HDCT_BY_OCCUP_Sum">'FB 6.1T EMP HDCT BY OCCUP'!$B$4</definedName>
    <definedName name="FB_6.2T_EMP_HDCT_Other">'FB 6.2T EMP HDCT'!$E$5</definedName>
    <definedName name="FB_6.2T_EMP_HDCT_Total_2">'FB 6.2T EMP HDCT'!$F$4</definedName>
    <definedName name="FB_6.2T_EMP_HDCT_Year">'FB 6.2T EMP HDCT'!$A$4</definedName>
    <definedName name="FB_6.3T_EMP_HDCT_DEMOG_Black_African_American">'FB 6.3T EMP HDCT DEMOG'!$D$4</definedName>
    <definedName name="FB_6.3T_EMP_HDCT_DEMOG_Black_African_American_Female">'FB 6.3T EMP HDCT DEMOG'!$E$5</definedName>
    <definedName name="FB_6.3T_EMP_HDCT_DEMOG_Black_African_American_Male">'FB 6.3T EMP HDCT DEMOG'!$D$5</definedName>
    <definedName name="FB_6.3T_EMP_HDCT_DEMOG_Hispanic_Latino_Female">'FB 6.3T EMP HDCT DEMOG'!$G$5</definedName>
    <definedName name="FB_6.3T_EMP_HDCT_DEMOG_Hispanic_Latino_Male">'FB 6.3T EMP HDCT DEMOG'!$F$5</definedName>
    <definedName name="FB_6.3T_EMP_HDCT_DEMOG_Other">'FB 6.3T EMP HDCT DEMOG'!$H$4</definedName>
    <definedName name="FB_6.3T_EMP_HDCT_DEMOG_Other_Female">'FB 6.3T EMP HDCT DEMOG'!$I$5</definedName>
    <definedName name="FB_6.3T_EMP_HDCT_DEMOG_Other_male">'FB 6.3T EMP HDCT DEMOG'!$H$5</definedName>
    <definedName name="FB_6.3T_EMP_HDCT_DEMOG_Total">'FB 6.3T EMP HDCT DEMOG'!$J$4</definedName>
    <definedName name="FB_6.3T_EMP_HDCT_DEMOG_White">'FB 6.3T EMP HDCT DEMOG'!$B$4</definedName>
    <definedName name="FB_6.3T_EMP_HDCT_DEMOG_White_Female">'FB 6.3T EMP HDCT DEMOG'!$C$5</definedName>
    <definedName name="FB_6.3T_EMP_HDCT_DEMOG_White_Male">'FB 6.3T EMP HDCT DEMOG'!$B$5</definedName>
    <definedName name="FB_6.4T_EMP_HDCT_OCC_ACT_DEMOG_Black_African_American">'FB 6.4T EMP HDCT OCC ACT DEMOG'!$H$5</definedName>
    <definedName name="FB_6.4T_EMP_HDCT_OCC_ACT_DEMOG_Black_African_American_2">'FB 6.4T EMP HDCT OCC ACT DEMOG'!$L$4</definedName>
    <definedName name="FB_6.4T_EMP_HDCT_OCC_ACT_DEMOG_Category">'FB 6.4T EMP HDCT OCC ACT DEMOG'!$A$4</definedName>
    <definedName name="FB_6.4T_EMP_HDCT_OCC_ACT_DEMOG_Female">'FB 6.4T EMP HDCT OCC ACT DEMOG'!$G$4</definedName>
    <definedName name="FB_6.4T_EMP_HDCT_OCC_ACT_DEMOG_Female_2">'FB 6.4T EMP HDCT OCC ACT DEMOG'!$R$4</definedName>
    <definedName name="FB_6.4T_EMP_HDCT_OCC_ACT_DEMOG_Female_Hispanic_Latino">'FB 6.4T EMP HDCT OCC ACT DEMOG'!$I$5</definedName>
    <definedName name="FB_6.4T_EMP_HDCT_OCC_ACT_DEMOG_Female_Other">'FB 6.4T EMP HDCT OCC ACT DEMOG'!$J$5</definedName>
    <definedName name="FB_6.4T_EMP_HDCT_OCC_ACT_DEMOG_Hashtag">'FB 6.4T EMP HDCT OCC ACT DEMOG'!$L$5</definedName>
    <definedName name="FB_6.4T_EMP_HDCT_OCC_ACT_DEMOG_Hashtag_2">'FB 6.4T EMP HDCT OCC ACT DEMOG'!$N$5</definedName>
    <definedName name="FB_6.4T_EMP_HDCT_OCC_ACT_DEMOG_Hashtag_3">'FB 6.4T EMP HDCT OCC ACT DEMOG'!$P$5</definedName>
    <definedName name="FB_6.4T_EMP_HDCT_OCC_ACT_DEMOG_Hashtag_4">'FB 6.4T EMP HDCT OCC ACT DEMOG'!$R$5</definedName>
    <definedName name="FB_6.4T_EMP_HDCT_OCC_ACT_DEMOG_Hispanic_Latino">'FB 6.4T EMP HDCT OCC ACT DEMOG'!$E$5</definedName>
    <definedName name="FB_6.4T_EMP_HDCT_OCC_ACT_DEMOG_Hispanic_latino_2">'FB 6.4T EMP HDCT OCC ACT DEMOG'!$N$4</definedName>
    <definedName name="FB_6.4T_EMP_HDCT_OCC_ACT_DEMOG_Male">'FB 6.4T EMP HDCT OCC ACT DEMOG'!$C$4</definedName>
    <definedName name="FB_6.4T_EMP_HDCT_OCC_ACT_DEMOG_Male_White">'FB 6.4T EMP HDCT OCC ACT DEMOG'!$C$5</definedName>
    <definedName name="FB_6.4T_EMP_HDCT_OCC_ACT_DEMOG_Other">'FB 6.4T EMP HDCT OCC ACT DEMOG'!$F$5</definedName>
    <definedName name="FB_6.4T_EMP_HDCT_OCC_ACT_DEMOG_Other_2">'FB 6.4T EMP HDCT OCC ACT DEMOG'!$P$4</definedName>
    <definedName name="FB_6.4T_EMP_HDCT_OCC_ACT_DEMOG_percent">'FB 6.4T EMP HDCT OCC ACT DEMOG'!$M$5</definedName>
    <definedName name="FB_6.4T_EMP_HDCT_OCC_ACT_DEMOG_Percent_2">'FB 6.4T EMP HDCT OCC ACT DEMOG'!$O$5</definedName>
    <definedName name="FB_6.4T_EMP_HDCT_OCC_ACT_DEMOG_Percent_4">'FB 6.4T EMP HDCT OCC ACT DEMOG'!$Q$5</definedName>
    <definedName name="FB_6.4T_EMP_HDCT_OCC_ACT_DEMOG_Percent_5">'FB 6.4T EMP HDCT OCC ACT DEMOG'!$S$5</definedName>
    <definedName name="FB_6.4T_EMP_HDCT_OCC_ACT_DEMOG_Toatl">'FB 6.4T EMP HDCT OCC ACT DEMOG'!$K$4</definedName>
    <definedName name="FB_6.4T_EMP_HDCT_OCC_ACT_DEMOG_White">'FB 6.4T EMP HDCT OCC ACT DEMOG'!$G$5</definedName>
    <definedName name="FB_6.4T_EMP_HDCT_OCC_ACT_DEMOG_White_Black_African_American">'FB 6.4T EMP HDCT OCC ACT DEMOG'!$D$5</definedName>
    <definedName name="FB_6.5T_AVG_SAL_FT_INSTBY_SEM_Number">'FB 6.5T AVG SAL FT INST BY SEM'!$D$5</definedName>
    <definedName name="FB_6.5T_AVG_SAL_FT_INSTBY_SEM_Number_2">'FB 6.5T AVG SAL FT INST BY SEM'!$F$5</definedName>
    <definedName name="FB_6.5T_AVG_SAL_FT_INSTBY_SEM_Number_3">'FB 6.5T AVG SAL FT INST BY SEM'!$H$5</definedName>
    <definedName name="FB_6.5T_AVG_SAL_FT_INSTBY_SEM_Salary">'FB 6.5T AVG SAL FT INST BY SEM'!$E$5</definedName>
    <definedName name="FB_6.5T_AVG_SAL_FT_INSTBY_SEM_Salary_3">'FB 6.5T AVG SAL FT INST BY SEM'!$I$5</definedName>
    <definedName name="FB_6.5T_AVG_SAL_FT_INSTBY_SEM_Salery_2">'FB 6.5T AVG SAL FT INST BY SEM'!$G$5</definedName>
    <definedName name="FB_6.5T_AVG_SAL_FT_INSTBY_SEM_Year">'FB 6.5T AVG SAL FT INST BY SEM'!$A$4</definedName>
    <definedName name="FB_6.6T_EMPLOYED_BY_COLL_BY_SEM_2.0_Semester">'FB 6.6T EMPLOYED BY COLL BY SEM'!$C$4</definedName>
    <definedName name="FB_6.6T_EMPLOYED_BY_COLL_BY_SEM_2.0_Semester_Equivalent">'FB 6.6T EMPLOYED BY COLL BY SEM'!$I$4</definedName>
    <definedName name="FB_6.6T_EMPLOYED_BY_COLL_BY_SEM_2.5_Semester">'FB 6.6T EMPLOYED BY COLL BY SEM'!$E$4</definedName>
    <definedName name="FB_6.6T_EMPLOYED_BY_COLL_BY_SEM_3.0_Semester">'FB 6.6T EMPLOYED BY COLL BY SEM'!$G$4</definedName>
    <definedName name="FB_6.6T_EMPLOYED_BY_COLL_BY_SEM_Change">'FB 6.6T EMPLOYED BY COLL BY SEM'!$K$5</definedName>
    <definedName name="FB_6.6T_EMPLOYED_BY_COLL_BY_SEM_College">'FB 6.6T EMPLOYED BY COLL BY SEM'!$A$4</definedName>
    <definedName name="FB_6.6T_EMPLOYED_BY_COLL_BY_SEM_College_Name">'FB 6.6T EMPLOYED BY COLL BY SEM'!$B$4</definedName>
    <definedName name="FB_6.6T_EMPLOYED_BY_COLL_BY_SEM_Number">'FB 6.6T EMPLOYED BY COLL BY SEM'!$C$5</definedName>
    <definedName name="FB_6.6T_EMPLOYED_BY_COLL_BY_SEM_Number_2">'FB 6.6T EMPLOYED BY COLL BY SEM'!$E$5</definedName>
    <definedName name="FB_6.6T_EMPLOYED_BY_COLL_BY_SEM_Number_3">'FB 6.6T EMPLOYED BY COLL BY SEM'!$G$5</definedName>
    <definedName name="FB_6.6T_EMPLOYED_BY_COLL_BY_SEM_Number_4">'FB 6.6T EMPLOYED BY COLL BY SEM'!$I$5</definedName>
    <definedName name="FB_6.6T_EMPLOYED_BY_COLL_BY_SEM_Salary">'FB 6.6T EMPLOYED BY COLL BY SEM'!$D$5</definedName>
    <definedName name="FB_6.6T_EMPLOYED_BY_COLL_BY_SEM_Salary_2">'FB 6.6T EMPLOYED BY COLL BY SEM'!$F$5</definedName>
    <definedName name="FB_6.6T_EMPLOYED_BY_COLL_BY_SEM_Salary_3">'FB 6.6T EMPLOYED BY COLL BY SEM'!$H$5</definedName>
    <definedName name="FB_6.6T_EMPLOYED_BY_COLL_BY_SEM_Salary_4">'FB 6.6T EMPLOYED BY COLL BY SEM'!$J$5</definedName>
    <definedName name="FB_6.7T_AVG_SAL_FT_INST_DEG_Advanced_Number">'FB 6.7T AVG SAL FT INST DEG'!$E$5</definedName>
    <definedName name="FB_6.7T_AVG_SAL_FT_INST_DEG_Advanced_Salary">'FB 6.7T AVG SAL FT INST DEG'!$F$5</definedName>
    <definedName name="FB_6.7T_AVG_SAL_FT_INST_DEG_Associate_Number">'FB 6.7T AVG SAL FT INST DEG'!$K$5</definedName>
    <definedName name="FB_6.7T_AVG_SAL_FT_INST_DEG_Associate_Salary">'FB 6.7T AVG SAL FT INST DEG'!$L$5</definedName>
    <definedName name="FB_6.7T_AVG_SAL_FT_INST_DEG_Bachelors_Salary">'FB 6.7T AVG SAL FT INST DEG'!$J$5</definedName>
    <definedName name="FB_6.7T_AVG_SAL_FT_INST_DEG_Bachrlors_Number">'FB 6.7T AVG SAL FT INST DEG'!$I$5</definedName>
    <definedName name="FB_6.7T_AVG_SAL_FT_INST_DEG_College">'FB 6.7T AVG SAL FT INST DEG'!$A$4</definedName>
    <definedName name="FB_6.7T_AVG_SAL_FT_INST_DEG_College_Name">'FB 6.7T AVG SAL FT INST DEG'!$B$4</definedName>
    <definedName name="FB_6.7T_AVG_SAL_FT_INST_DEG_Doctarate_Number">'FB 6.7T AVG SAL FT INST DEG'!$C$5</definedName>
    <definedName name="FB_6.7T_AVG_SAL_FT_INST_DEG_Doctorate_Salary">'FB 6.7T AVG SAL FT INST DEG'!$D$5</definedName>
    <definedName name="FB_6.7T_AVG_SAL_FT_INST_DEG_Less_Than_Associate">'FB 6.7T AVG SAL FT INST DEG'!$M$5</definedName>
    <definedName name="FB_6.7T_AVG_SAL_FT_INST_DEG_Less_Then_Associate_Salary">'FB 6.7T AVG SAL FT INST DEG'!$N$5</definedName>
    <definedName name="FB_6.7T_AVG_SAL_FT_INST_DEG_Master">'FB 6.7T AVG SAL FT INST DEG'!$G$5</definedName>
    <definedName name="FB_6.7T_AVG_SAL_FT_INST_DEG_Master_Salary">'FB 6.7T AVG SAL FT INST DEG'!$H$5</definedName>
    <definedName name="FB_6.7T_AVG_SAL_FT_INST_DEG_Other">'FB 6.7T AVG SAL FT INST DEG'!$O$4</definedName>
    <definedName name="FB_6.7T_AVG_SAL_FT_INST_DEG_Other_Number">'FB 6.7T AVG SAL FT INST DEG'!$O$5</definedName>
    <definedName name="FB_6.7T_AVG_SAL_FT_INST_DEG_Other_Salary">'FB 6.7T AVG SAL FT INST DEG'!$P$5</definedName>
    <definedName name="FB_6.7T_AVG_SAL_FT_INST_DEG_Total">'FB 6.7T AVG SAL FT INST DEG'!$S$4</definedName>
    <definedName name="FB_6.7T_AVG_SAL_FT_INST_DEG_Unknown_Not_Applicable">'FB 6.7T AVG SAL FT INST DEG'!$Q$5</definedName>
    <definedName name="FB_6.7T_AVG_SAL_FT_INST_DEG_Unknown_Not_Applicable_Salary">'FB 6.7T AVG SAL FT INST DEG'!$R$5</definedName>
    <definedName name="FB_7.10T_STUDENT_FEES_LL_College">'FB 7.10T STUDENT FEES LL '!$A$9</definedName>
    <definedName name="FB_7.10T_STUDENT_FEES_LL_Fall_2022_And_Fall_2023">'FB 7.10T STUDENT FEES LL '!$B$5</definedName>
    <definedName name="FB_7.10T_STUDENT_FEES_LL_Non_Resident_Students_Percent_Increase">'FB 7.10T STUDENT FEES LL '!$G$9</definedName>
    <definedName name="FB_7.10T_STUDENT_FEES_LL_Nonresident_Student_Fall_2023_Actual_Fees">'FB 7.10T STUDENT FEES LL '!$F$9</definedName>
    <definedName name="FB_7.10T_STUDENT_FEES_LL_Nonresident_Students">'FB 7.10T STUDENT FEES LL '!$E$8</definedName>
    <definedName name="FB_7.10T_STUDENT_FEES_LL_Nonresident_Students_Fall_2022_Actual_Fees">'FB 7.10T STUDENT FEES LL '!$E$9</definedName>
    <definedName name="FB_7.10T_STUDENT_FEES_LL_Resident_And_Nonresident_Student_Fees_By_College">'FB 7.10T STUDENT FEES LL '!$A$4</definedName>
    <definedName name="FB_7.10T_STUDENT_FEES_LL_Resident_Studenst_Fall_2023_Actual_Fees">'FB 7.10T STUDENT FEES LL '!$C$9</definedName>
    <definedName name="FB_7.10T_STUDENT_FEES_LL_Resident_Students">'FB 7.10T STUDENT FEES LL '!$B$8</definedName>
    <definedName name="FB_7.10T_STUDENT_FEES_LL_Resident_Students_Fall_2022_Actual_Fees">'FB 7.10T STUDENT FEES LL '!$B$9</definedName>
    <definedName name="FB_7.10T_STUDENT_FEES_LL_Resident_Students_Percent_Increase">'FB 7.10T STUDENT FEES LL '!$D$9</definedName>
    <definedName name="FB_7.10T_STUDENT_FEES_LL_Student_Fees_Comparison_For_Lower_Level_Credit_Programs">'FB 7.10T STUDENT FEES LL '!$A$3</definedName>
    <definedName name="FB_7.10T_STUDENT_FEES_LL_The_Florida_College_System">'FB 7.10T STUDENT FEES LL '!$B$2</definedName>
    <definedName name="FB_7.11T_STUDENT_FEES_BACC_RES_2023_Fees_For_Academic_Year_30_Hours">'FB 7.11T STUDENT FEES BACC RES'!$H$8</definedName>
    <definedName name="FB_7.11T_STUDENT_FEES_BACC_RES_Baccalaurate_Degree_Programs">'FB 7.11T STUDENT FEES BACC RES'!$B$4</definedName>
    <definedName name="FB_7.11T_STUDENT_FEES_BACC_RES_Capital_Improvement_Fee">'FB 7.11T STUDENT FEES BACC RES'!$E$8</definedName>
    <definedName name="FB_7.11T_STUDENT_FEES_BACC_RES_College">'FB 7.11T STUDENT FEES BACC RES'!$A$8</definedName>
    <definedName name="FB_7.11T_STUDENT_FEES_BACC_RES_Fee_Per_Credit_Hour">'FB 7.11T STUDENT FEES BACC RES'!$C$7</definedName>
    <definedName name="FB_7.11T_STUDENT_FEES_BACC_RES_Resident_Students">'FB 7.11T STUDENT FEES BACC RES'!$C$6</definedName>
    <definedName name="FB_7.11T_STUDENT_FEES_BACC_RES_Student_Activity_Fee">'FB 7.11T STUDENT FEES BACC RES'!$D$8</definedName>
    <definedName name="FB_7.11T_STUDENT_FEES_BACC_RES_Student_Aid_Financial_Fee">'FB 7.11T STUDENT FEES BACC RES'!$C$8</definedName>
    <definedName name="FB_7.11T_STUDENT_FEES_BACC_RES_Student_Fees_For_Fall_2023_24">'FB 7.11T STUDENT FEES BACC RES'!$C$3</definedName>
    <definedName name="FB_7.11T_STUDENT_FEES_BACC_RES_Technology_Fee">'FB 7.11T STUDENT FEES BACC RES'!$F$8</definedName>
    <definedName name="FB_7.11T_STUDENT_FEES_BACC_RES_The_Florida_College_System">'FB 7.11T STUDENT FEES BACC RES'!$C$2</definedName>
    <definedName name="FB_7.11T_STUDENT_FEES_BACC_RES_Total">'FB 7.11T STUDENT FEES BACC RES'!$G$8</definedName>
    <definedName name="FB_7.11T_STUDENT_FEES_BACC_RES_Tuition">'FB 7.11T STUDENT FEES BACC RES'!$B$8</definedName>
    <definedName name="FB_7.12T_STUDENT_FEES_BACC_NR_2023_Fees_For_academic_Year_30_Hours">'FB 7.12T STUDENT FEES BACC NR'!$I$8</definedName>
    <definedName name="FB_7.12T_STUDENT_FEES_BACC_NR_Baccalaurate_Degree_Programs">'FB 7.12T STUDENT FEES BACC NR'!$C$4</definedName>
    <definedName name="FB_7.12T_STUDENT_FEES_BACC_NR_Capital_Improvement_Fee">'FB 7.12T STUDENT FEES BACC NR'!$F$8</definedName>
    <definedName name="FB_7.12T_STUDENT_FEES_BACC_NR_College">'FB 7.12T STUDENT FEES BACC NR'!$A$8</definedName>
    <definedName name="FB_7.12T_STUDENT_FEES_BACC_NR_Fee_Per_Credit_Hour">'FB 7.12T STUDENT FEES BACC NR'!$D$7</definedName>
    <definedName name="FB_7.12T_STUDENT_FEES_BACC_NR_Nonresident_Students">'FB 7.12T STUDENT FEES BACC NR'!$D$6</definedName>
    <definedName name="FB_7.12T_STUDENT_FEES_BACC_NR_Out_Of_State_Fee">'FB 7.12T STUDENT FEES BACC NR'!$C$8</definedName>
    <definedName name="FB_7.12T_STUDENT_FEES_BACC_NR_Student_Activity_Fee">'FB 7.12T STUDENT FEES BACC NR'!$E$8</definedName>
    <definedName name="FB_7.12T_STUDENT_FEES_BACC_NR_Student_Fees_For_Fall_2023_24">'FB 7.12T STUDENT FEES BACC NR'!$D$3</definedName>
    <definedName name="FB_7.12T_STUDENT_FEES_BACC_NR_Student_Financial_Aid_Fee">'FB 7.12T STUDENT FEES BACC NR'!$D$8</definedName>
    <definedName name="FB_7.12T_STUDENT_FEES_BACC_NR_Technology_Fee">'FB 7.12T STUDENT FEES BACC NR'!$G$8</definedName>
    <definedName name="FB_7.12T_STUDENT_FEES_BACC_NR_The_Florida_College_System">'FB 7.12T STUDENT FEES BACC NR'!$D$2</definedName>
    <definedName name="FB_7.12T_STUDENT_FEES_BACC_NR_Total">'FB 7.12T STUDENT FEES BACC NR'!$H$8</definedName>
    <definedName name="FB_7.12T_STUDENT_FEES_BACC_NR_Tuition">'FB 7.12T STUDENT FEES BACC NR'!$B$8</definedName>
    <definedName name="FB_7.13T_STUDENT_FEES_BACC_Fall_2022_And_Fall_2023">'FB 7.13T STUDENT FEES BACC'!$B$5</definedName>
    <definedName name="FB_7.13T_STUDENT_FEES_BACC_Resident_And_Nonresident_Student_Fees_By_College">'FB 7.13T STUDENT FEES BACC'!$A$4</definedName>
    <definedName name="FB_7.13T_STUDENT_FEES_BACC_Student_Fees_Comparsion_For_Baccalaureate_Degree_programs">'FB 7.13T STUDENT FEES BACC'!$A$3</definedName>
    <definedName name="FB_7.13T_STUDENT_FEES_BACC_The_Florida_College_System">'FB 7.13T STUDENT FEES BACC'!$B$2</definedName>
    <definedName name="FB_7.2T_OP_BUDG_FUND_HIST_Table_7.2T">'FB 7.2T OP BUDG FUND HIST'!$D$2:$E$2</definedName>
    <definedName name="FB_7.3T_and_7.4T_COST_ANALYSIS_2022_23_Annual_Cost_Reports_Analysis">'FB 7.3T and 7.4T COST ANALYSIS'!$E$3</definedName>
    <definedName name="FB_7.3T_and_7.4T_COST_ANALYSIS_Expenditures_By_Function">'FB 7.3T and 7.4T COST ANALYSIS'!$E$4</definedName>
    <definedName name="FB_7.3T_and_7.4T_COST_ANALYSIS_The_Florida_College_system">'FB 7.3T and 7.4T COST ANALYSIS'!$E$2</definedName>
    <definedName name="FB_7.5T_CA_EXP_BY_CAT_2022_23_Annual_Cost_Analysis">'FB 7.5T CA-EXP BY CAT'!$C$3</definedName>
    <definedName name="FB_7.5T_CA_EXP_BY_CAT_Expenditures_By_Category">'FB 7.5T CA-EXP BY CAT'!$C$4</definedName>
    <definedName name="FB_7.5T_CA_EXP_BY_CAT_The_Florida_College_System">'FB 7.5T CA-EXP BY CAT'!$C$2</definedName>
    <definedName name="FB_7.6T_COST_ANALYSIS_SUMM_The_Florida_College_System">'FB 7.6T COST ANALYSIS SUMM'!$A$2</definedName>
    <definedName name="FB_7.7T_COST_ANALYSIS_EXP_BY_CR_2022_23_Annual_Cost_Analysis">'FB 7.7T COST ANALYSIS EXP BY CR'!$E$3</definedName>
    <definedName name="FB_7.7T_COST_ANALYSIS_EXP_BY_CR_Expenditures_Per_Credit_Hour">'FB 7.7T COST ANALYSIS EXP BY CR'!$E$4</definedName>
    <definedName name="FB_7.7T_COST_ANALYSIS_EXP_BY_CR_The_Florida_College_System">'FB 7.7T COST ANALYSIS EXP BY CR'!$E$2</definedName>
    <definedName name="FB_7.8T_STUDENT_FEES_LL_RES_Fee_Per_Credit_Hour">'FB 7.8T STUDENT FEES LL RES'!$C$7</definedName>
    <definedName name="FB_7.8T_STUDENT_FEES_LL_RES_Lower_Level_Credit_Programs">'FB 7.8T STUDENT FEES LL RES'!$C$4</definedName>
    <definedName name="FB_7.8T_STUDENT_FEES_LL_RES_Resident_students">'FB 7.8T STUDENT FEES LL RES'!$C$6</definedName>
    <definedName name="FB_7.8T_STUDENT_FEES_LL_RES_Student_Fees_For_Fall_2023_24">'FB 7.8T STUDENT FEES LL RES'!$C$3</definedName>
    <definedName name="FB_7.8T_STUDENT_FEES_LL_RES_The_Florida_College_system">'FB 7.8T STUDENT FEES LL RES'!$C$2</definedName>
    <definedName name="FB_7.9T_STUDENT_FEES_LL_NR_2023_Fees_For_Academic_Year_30_Hours">'FB 7.9T STUDENT FEES LL NR'!$I$8</definedName>
    <definedName name="FB_7.9T_STUDENT_FEES_LL_NR_Caital_Improvement_Fee">'FB 7.9T STUDENT FEES LL NR'!$F$8</definedName>
    <definedName name="FB_7.9T_STUDENT_FEES_LL_NR_College">'FB 7.9T STUDENT FEES LL NR'!$A$8</definedName>
    <definedName name="FB_7.9T_STUDENT_FEES_LL_NR_Fee_Per_Crdit_Hour">'FB 7.9T STUDENT FEES LL NR'!$D$7</definedName>
    <definedName name="FB_7.9T_STUDENT_FEES_LL_NR_Financial_Aid_Fee">'FB 7.9T STUDENT FEES LL NR'!$D$8</definedName>
    <definedName name="FB_7.9T_STUDENT_FEES_LL_NR_Lower_Level_Credit_Programs">'FB 7.9T STUDENT FEES LL NR'!$D$4</definedName>
    <definedName name="FB_7.9T_STUDENT_FEES_LL_NR_Nonresident_Students">'FB 7.9T STUDENT FEES LL NR'!$D$6</definedName>
    <definedName name="FB_7.9T_STUDENT_FEES_LL_NR_Out_Of_State_Fee">'FB 7.9T STUDENT FEES LL NR'!$C$8</definedName>
    <definedName name="FB_7.9T_STUDENT_FEES_LL_NR_Student_Activity_Fee">'FB 7.9T STUDENT FEES LL NR'!$E$8</definedName>
    <definedName name="FB_7.9T_STUDENT_FEES_LL_NR_Student_Fees_For_Fall_2023_24">'FB 7.9T STUDENT FEES LL NR'!$D$3</definedName>
    <definedName name="FB_7.9T_STUDENT_FEES_LL_NR_Technology_Fee">'FB 7.9T STUDENT FEES LL NR'!$G$8</definedName>
    <definedName name="FB_7.9T_STUDENT_FEES_LL_NR_The_Florida_College_System">'FB 7.9T STUDENT FEES LL NR'!$D$2</definedName>
    <definedName name="FB_7.9T_STUDENT_FEES_LL_NR_Total">'FB 7.9T STUDENT FEES LL NR'!$H$8</definedName>
    <definedName name="FB_7.9T_STUDENT_FEES_LL_NR_Tuition">'FB 7.9T STUDENT FEES LL NR'!$B$8</definedName>
    <definedName name="FB1.2T_FALL_HDCT_RACE_Total_Percentage">'FB 1.2T FALL HDCT RACE'!$Q$5</definedName>
    <definedName name="FB1.4FALL_HDCT_COLL_RACE_SEX_Black_African_American">'FB 1.4T FALL HDCT COLL RACE SEX'!$G$4</definedName>
    <definedName name="Federal_Stabilization_Funds">'FB 7.2T OP BUDG FUND HIST'!$E$5</definedName>
    <definedName name="Federalstabfunds">'FB 7.2T OP BUDG FUND HIST'!$E:$E</definedName>
    <definedName name="Female">'FB 1.3T FALL HDCT FT-PT RACE SX'!$A$6</definedName>
    <definedName name="FGC">'FB 3.3T ANN FUNDED FTE DISCPLIN'!$M$7</definedName>
    <definedName name="FINANCIAL_AID_FEE">'FB 7.9T STUDENT FEES LL NR'!$D$8</definedName>
    <definedName name="Financial_Information">'Table of Contents'!$A$87</definedName>
    <definedName name="First_Time_First_Year">'FB 1.5T 5YR FALL HDCT STATUS'!$B$5</definedName>
    <definedName name="First_Time_Transfer">'FB 1.5T 5YR FALL HDCT STATUS'!$C$5</definedName>
    <definedName name="FJAX">'FB 3.3T ANN FUNDED FTE DISCPLIN'!$H$7</definedName>
    <definedName name="FKEY">'FB 3.3T ANN FUNDED FTE DISCPLIN'!$I$7</definedName>
    <definedName name="Florida_College_System">'FB 2.2T ANNUAL UNDUP HDCT'!$A$3</definedName>
    <definedName name="FSW">'FB 3.3T ANN FUNDED FTE DISCPLIN'!$G$7</definedName>
    <definedName name="FTE_Enrollment">'FB 7.2T OP BUDG FUND HIST'!$B$5</definedName>
    <definedName name="FTE_ENROLLMENT__FUNDED__LOWER_AND_UPPER_DIVISION">'FB 3.2.2T FUNDED FTE ALL'!$A$4</definedName>
    <definedName name="FTE_ENROLLMENT__FUNDED__LOWER_DIVISION">'FB 3.2.1T FUNDED FTE LOWER'!$A$4</definedName>
    <definedName name="FTE_ENROLLMENT_BY_DISCIPLINE__FUNDED__LOWER_AND_UPPER_DIVISION">'FB 3.3T ANN FUNDED FTE DISCPLIN'!$A$4</definedName>
    <definedName name="FTEEnrollment">'FB 7.2T OP BUDG FUND HIST'!$B:$B</definedName>
    <definedName name="FULL_TIME">'FB 7.5T CA-EXP BY CAT'!$B$8</definedName>
    <definedName name="FULLTIME4">'FB 7.5T CA-EXP BY CAT'!$B:$B</definedName>
    <definedName name="FUNDED_STUDENTS_ENROLLED_IN_A_COURSE">'FB 2.2T ANNUAL UNDUP HDCT'!$D$9</definedName>
    <definedName name="Funded_Students_Enrolled_in_a_Course___All___Lower_Division_Non_Credit_and_Upper_Division">'FB 2.3.9T 5YR FUNDED ALL'!$A$7</definedName>
    <definedName name="Funded_Students_Enrolled_in_a_Course___Lower_Division_Non_Credit">'FB 2.3.7T 5YR FUNDED LOWER'!$A$7</definedName>
    <definedName name="Funded_Students_Enrolled_in_a_Course___Upper_Division">'FB 2.3.8T 5YR FUNDED UPPER'!$A$7</definedName>
    <definedName name="GED_PREP">'FB 3.2.1T FUNDED FTE LOWER'!$M$9</definedName>
    <definedName name="General_Revenue">'FB 7.2T OP BUDG FUND HIST'!$C$5</definedName>
    <definedName name="GeneralRevenue">'FB 7.2T OP BUDG FUND HIST'!$C:$C</definedName>
    <definedName name="GRAND_TOTAL">'FB 7.3T and 7.4T COST ANALYSIS'!$K$6</definedName>
    <definedName name="GRANDTOTAL1">'FB 7.3T and 7.4T COST ANALYSIS'!$K:$K</definedName>
    <definedName name="grandtotal123">'FB 7.5T CA-EXP BY CAT'!$I$8</definedName>
    <definedName name="GRANDTOTAL4">'FB 7.5T CA-EXP BY CAT'!$I:$I</definedName>
    <definedName name="GULF">'FB 3.3T ANN FUNDED FTE DISCPLIN'!$J$7</definedName>
    <definedName name="Health">'FB 4.1T CRED PROG HDCT BY PROG'!$O$4</definedName>
    <definedName name="Hearing">'FB 2.4T 5YR DISAB HDCT'!$C$4</definedName>
    <definedName name="HILL">'FB 3.3T ANN FUNDED FTE DISCPLIN'!$K$7</definedName>
    <definedName name="Hispanic">'FB 1.2T FALL HDCT RACE'!$D$4</definedName>
    <definedName name="Hispanic__Latino">'FB 4.3.1T CRED PROG HDCT AA'!$K$5</definedName>
    <definedName name="Hispanic_3">'FB 1.6T 5YR FALL HDCT RACE'!$C$5</definedName>
    <definedName name="Hispanic_Female">'FB 1.4T FALL HDCT COLL RACE SEX'!$E$5</definedName>
    <definedName name="Hispanic_Latino">'FB 6.3T EMP HDCT DEMOG'!$F$4</definedName>
    <definedName name="Hispanic_Male">'FB 1.4T FALL HDCT COLL RACE SEX'!$F$5</definedName>
    <definedName name="Hispanic_Percentage">'FB 1.2T FALL HDCT RACE'!$E$5</definedName>
    <definedName name="hispanic_Sum">'FB 1.2T FALL HDCT RACE'!$D$5</definedName>
    <definedName name="IDX" localSheetId="78">'FB 7.14T FACILITIES'!$A$3</definedName>
    <definedName name="Inactive">'FB 4.5T CRED WORK ED HDCT PROG'!$K$4</definedName>
    <definedName name="Inactive_Programs">'FB 4.1T CRED PROG HDCT BY PROG'!$Q$4</definedName>
    <definedName name="increase" localSheetId="77">'FB 7.13T STUDENT FEES BACC'!$D:$D</definedName>
    <definedName name="increase">'FB 7.10T STUDENT FEES LL '!$D:$D</definedName>
    <definedName name="INDR">'FB 3.3T ANN FUNDED FTE DISCPLIN'!$L$7</definedName>
    <definedName name="Industrial">'FB 4.1T CRED PROG HDCT BY PROG'!$S$4</definedName>
    <definedName name="INSTITUTIONAL_SUPPORT">'FB 7.3T and 7.4T COST ANALYSIS'!$E$6</definedName>
    <definedName name="INSTITUTIONAL1">'FB 7.3T and 7.4T COST ANALYSIS'!$E:$E</definedName>
    <definedName name="Instructional">'FB 6.2T EMP HDCT'!$C$5</definedName>
    <definedName name="Intellectual_Disability">'FB 2.4T 5YR DISAB HDCT'!$J$4</definedName>
    <definedName name="Learning">'FB 2.4T 5YR DISAB HDCT'!$F$4</definedName>
    <definedName name="LEP">'FB 4.3.1T CRED PROG HDCT AA'!$V$6</definedName>
    <definedName name="Less_than_Associate">'FB 6.7T AVG SAL FT INST DEG'!$M$4</definedName>
    <definedName name="Life_Long_Learning">'FB 4.4T PROG ENROLL HDCT'!$M$4</definedName>
    <definedName name="lltuitionres">'FB 7.8T STUDENT FEES LL RES'!$B:$B</definedName>
    <definedName name="Lottery_Funds">'FB 7.2T OP BUDG FUND HIST'!$D$5</definedName>
    <definedName name="Lotteryfunds">'FB 7.2T OP BUDG FUND HIST'!$D:$D</definedName>
    <definedName name="LOWER_LEVEL_ADVANCED___PROFESSIONAL">'FB 7.6T COST ANALYSIS SUMM'!$C$5</definedName>
    <definedName name="LOWER_NON_CREDIT">'FB 2.2T ANNUAL UNDUP HDCT'!$B$8</definedName>
    <definedName name="LOWER5">'FB 7.6T COST ANALYSIS SUMM'!$C:$C</definedName>
    <definedName name="LSSC">'FB 3.3T ANN FUNDED FTE DISCPLIN'!$N$7</definedName>
    <definedName name="LTRCY_EAP">'FB 3.2.1T FUNDED FTE LOWER'!$K$9</definedName>
    <definedName name="Male">'FB 1.3T FALL HDCT FT-PT RACE SX'!$A$14</definedName>
    <definedName name="Marketing">'FB 4.1T CRED PROG HDCT BY PROG'!$U$4</definedName>
    <definedName name="Masters">'FB 6.7T AVG SAL FT INST DEG'!$G$4</definedName>
    <definedName name="Mental">'FB 2.4T 5YR DISAB HDCT'!$G$4</definedName>
    <definedName name="MIAM">'FB 3.3T ANN FUNDED FTE DISCPLIN'!$P$7</definedName>
    <definedName name="Minorities">'FB 5.2T MIN CRED PROG COMP'!$A$4</definedName>
    <definedName name="NFLA">'FB 3.3T ANN FUNDED FTE DISCPLIN'!$Q$7</definedName>
    <definedName name="Non_Deg_Cert_Seeking">'FB 1.1T FALL HDCT FT-PT STATUS'!$E$9</definedName>
    <definedName name="Non_Degree_Seeking">'FB 1.5T 5YR FALL HDCT STATUS'!$E$5</definedName>
    <definedName name="Non_Instructional">'FB 7.1T OP EXP'!$H$9</definedName>
    <definedName name="Non_Resident_Alien">'FB 1.2T FALL HDCT RACE'!$F$4</definedName>
    <definedName name="Non_Resident_Alien_Male">'FB 1.4T FALL HDCT COLL RACE SEX'!$D$5</definedName>
    <definedName name="Non_Resident_Alien_Percentage">'FB 1.2T FALL HDCT RACE'!$G$5</definedName>
    <definedName name="Non_Resident_Alien_Sum">'FB 1.2T FALL HDCT RACE'!$F$5</definedName>
    <definedName name="noninstr1">'FB 7.1T OP EXP'!$H:$H</definedName>
    <definedName name="NONINSTR5">'FB 7.6T COST ANALYSIS SUMM'!$X:$X</definedName>
    <definedName name="nonrescifee">'FB 7.12T STUDENT FEES BACC NR'!$F:$F</definedName>
    <definedName name="nonrescip">'FB 7.9T STUDENT FEES LL NR'!$F:$F</definedName>
    <definedName name="nonrescollege">'FB 7.9T STUDENT FEES LL NR'!$A:$A</definedName>
    <definedName name="nonresfees23">'FB 7.9T STUDENT FEES LL NR'!$I:$I</definedName>
    <definedName name="nonresincrease">'FB 7.13T STUDENT FEES BACC'!$G:$G</definedName>
    <definedName name="nonresoosfee">'FB 7.9T STUDENT FEES LL NR'!$C:$C</definedName>
    <definedName name="nonressafee">'FB 7.9T STUDENT FEES LL NR'!$E:$E</definedName>
    <definedName name="nonressfafee">'FB 7.9T STUDENT FEES LL NR'!$D:$D</definedName>
    <definedName name="nonrestechfee">'FB 7.9T STUDENT FEES LL NR'!$G:$G</definedName>
    <definedName name="nonrestotal">'FB 7.9T STUDENT FEES LL NR'!$H:$H</definedName>
    <definedName name="nonrestuition">'FB 7.9T STUDENT FEES LL NR'!$B:$B</definedName>
    <definedName name="Number">'FB 6.5T AVG SAL FT INST BY SEM'!$B$5</definedName>
    <definedName name="Number_of_Sites">'FB 7.14T FACILITIES'!$B$8</definedName>
    <definedName name="NWFC">'FB 3.3T ANN FUNDED FTE DISCPLIN'!$R$7</definedName>
    <definedName name="Occupation">'FB 6.1T EMP HDCT BY OCCUP'!$A$4</definedName>
    <definedName name="Occupational_Activity">'FB 6.2T EMP HDCT'!$B$4</definedName>
    <definedName name="of_Total">'FB 6.1T EMP HDCT BY OCCUP'!$C$4</definedName>
    <definedName name="Other">'FB 2.4T 5YR DISAB HDCT'!$K$4</definedName>
    <definedName name="Other_Minority">'FB 1.2T FALL HDCT RACE'!$H$4</definedName>
    <definedName name="Other_Minority_2">'FB 1.4T FALL HDCT COLL RACE SEX'!$I$4</definedName>
    <definedName name="Other_Minority_Female">'FB 1.4T FALL HDCT COLL RACE SEX'!$I$5</definedName>
    <definedName name="Other_Minority_Male">'FB 1.4T FALL HDCT COLL RACE SEX'!$J$5</definedName>
    <definedName name="Other_Minority_Percentage">'FB 1.2T FALL HDCT RACE'!$I$5</definedName>
    <definedName name="Other_Minority_Sum">'FB 1.2T FALL HDCT RACE'!$H$5</definedName>
    <definedName name="other1">'FB 7.1T OP EXP'!$I:$I</definedName>
    <definedName name="other12">'FB 7.1T OP EXP'!$I$9</definedName>
    <definedName name="OUT_OF_STATE__FEE">'FB 7.9T STUDENT FEES LL NR'!$C$8</definedName>
    <definedName name="OUT_OF_STATE_FEE">'FB 7.12T STUDENT FEES BACC NR'!$C$8</definedName>
    <definedName name="Owned_Total_Gross_Square_Feet">'FB 7.14T FACILITIES'!$F$8</definedName>
    <definedName name="Pacific">'FB 4.7.3T BACH-OTHER HDCT DEMOG'!$O$5</definedName>
    <definedName name="Pacific_Islander">'FB 4.3.1T CRED PROG HDCT AA'!$O$5</definedName>
    <definedName name="PALM">'FB 3.3T ANN FUNDED FTE DISCPLIN'!$S$7</definedName>
    <definedName name="PART_TIME">'FB 7.5T CA-EXP BY CAT'!$C$8</definedName>
    <definedName name="PARTTIME4">'FB 7.5T CA-EXP BY CAT'!$C:$C</definedName>
    <definedName name="PASC">'FB 3.3T ANN FUNDED FTE DISCPLIN'!$T$7</definedName>
    <definedName name="PENS">'FB 3.3T ANN FUNDED FTE DISCPLIN'!$U$7</definedName>
    <definedName name="percent">'FB 7.10T STUDENT FEES LL '!$G:$G</definedName>
    <definedName name="percentageincrease">'FB 7.13T STUDENT FEES BACC'!$G$9</definedName>
    <definedName name="Personnel_Expense__Full_Time">'FB 7.1T OP EXP'!$L$9</definedName>
    <definedName name="Personnel_Expense__Part_Time">'FB 7.1T OP EXP'!$M$9</definedName>
    <definedName name="personnelexp1ft">'FB 7.1T OP EXP'!$L:$L</definedName>
    <definedName name="personnelexppt">'FB 7.1T OP EXP'!$M:$M</definedName>
    <definedName name="Physical">'FB 2.4T 5YR DISAB HDCT'!$D$4</definedName>
    <definedName name="PLANT_OPER.__MAINTENANCE">'FB 7.3T and 7.4T COST ANALYSIS'!$F$6</definedName>
    <definedName name="PLANT1">'FB 7.3T and 7.4T COST ANALYSIS'!$F:$F</definedName>
    <definedName name="Points_of_Interest">'Table of Contents'!$A$4</definedName>
    <definedName name="Points_of_Interest_Tab_2">'Points of Interest'!$A$1</definedName>
    <definedName name="POLK">'FB 3.3T ANN FUNDED FTE DISCPLIN'!$V$7</definedName>
    <definedName name="Post_baccalaureate_programs">'FB 4.1T CRED PROG HDCT BY PROG'!$A$3</definedName>
    <definedName name="POST_SECONDARY_ADULT_VOCATIONAL">'FB 7.6T COST ANALYSIS SUMM'!$N$5</definedName>
    <definedName name="Post_Secondary_Vocational">'FB 7.6.2T'!$D:$D</definedName>
    <definedName name="post_seconday">'FB 7.7T COST ANALYSIS EXP BY CR'!$D$7</definedName>
    <definedName name="POST5">'FB 7.6T COST ANALYSIS SUMM'!$D:$D</definedName>
    <definedName name="POSTSEC_ADULT_VOC">'FB 3.2.1T FUNDED FTE LOWER'!$G$9</definedName>
    <definedName name="POSTSEC_VOC">'FB 3.2.1T FUNDED FTE LOWER'!$C$9</definedName>
    <definedName name="POSTSEC5">'FB 7.6T COST ANALYSIS SUMM'!$N:$N</definedName>
    <definedName name="postsecondadultvoc">'FB 7.7T COST ANALYSIS EXP BY CR'!$H$7</definedName>
    <definedName name="postsecondary">'FB 7.6T COST ANALYSIS SUMM'!$D$5</definedName>
    <definedName name="postsecondary_adult_vocation">'FB 7.6.2T'!$N$2</definedName>
    <definedName name="Postsecondary_Adult_Vocational">'FB 7.6.2T'!$N:$N</definedName>
    <definedName name="POSTSECONDVOC8">'FB 7.7T COST ANALYSIS EXP BY CR'!$H:$H</definedName>
    <definedName name="postsecvocational">'FB 7.6.2T'!$D$2</definedName>
    <definedName name="POSTSECVOCATIONAL8">'FB 7.7T COST ANALYSIS EXP BY CR'!$D:$D</definedName>
    <definedName name="_xlnm.Print_Area" localSheetId="74">'FB 7.10T STUDENT FEES LL '!$A$2:$G$38</definedName>
    <definedName name="_xlnm.Print_Area" localSheetId="75">'FB 7.11T STUDENT FEES BACC RES'!$A$2:$H$38</definedName>
    <definedName name="_xlnm.Print_Area" localSheetId="76">'FB 7.12T STUDENT FEES BACC NR'!$A$2:$I$38</definedName>
    <definedName name="_xlnm.Print_Area" localSheetId="77">'FB 7.13T STUDENT FEES BACC'!$A$2:$G$38</definedName>
    <definedName name="_xlnm.Print_Area" localSheetId="78">'FB 7.14T FACILITIES'!$A$2:$I$49</definedName>
    <definedName name="_xlnm.Print_Area" localSheetId="65">'FB 7.1T OP EXP'!$A$2:$O$59</definedName>
    <definedName name="_xlnm.Print_Area" localSheetId="66">'FB 7.2T OP BUDG FUND HIST'!$A$2:$G$25</definedName>
    <definedName name="_xlnm.Print_Area" localSheetId="71">'FB 7.7T COST ANALYSIS EXP BY CR'!$A$2:$K$40</definedName>
    <definedName name="_xlnm.Print_Area" localSheetId="72">'FB 7.8T STUDENT FEES LL RES'!$A$2:$I$38</definedName>
    <definedName name="_xlnm.Print_Area" localSheetId="73">'FB 7.9T STUDENT FEES LL NR'!$A$2:$J$38</definedName>
    <definedName name="_xlnm.Print_Area" localSheetId="0">'Table of Contents'!$A$1:$J$82</definedName>
    <definedName name="Professional">'FB 6.2T EMP HDCT'!$D$5</definedName>
    <definedName name="Program_Enrollment">'Table of Contents'!$A$38</definedName>
    <definedName name="Programs___2022_23">'Points of Interest'!$H$3</definedName>
    <definedName name="psav2">'FB 7.1T OP EXP'!$J:$J</definedName>
    <definedName name="psave12">'FB 7.1T OP EXP'!$J$9</definedName>
    <definedName name="psv1_2">'FB 7.1T OP EXP'!$K$9</definedName>
    <definedName name="psvk">'FB 7.1T OP EXP'!$K:$K</definedName>
    <definedName name="Public__Service">'FB 4.1T CRED PROG HDCT BY PROG'!$W$4</definedName>
    <definedName name="Public_Service">'FB 4.5T CRED WORK ED HDCT PROG'!$H$4</definedName>
    <definedName name="Race_Ethnicity">'FB 1.6T 5YR FALL HDCT RACE'!$B$4</definedName>
    <definedName name="Race_Ethnicity_and_Sex">'FB 4.3.1T CRED PROG HDCT AA'!$C$4</definedName>
    <definedName name="Rec_and_Leisure">'FB 2.1T ANNUAL STUDENT HDCT'!$A$4</definedName>
    <definedName name="Reporting_Year">'FB 7.2T OP BUDG FUND HIST'!$A$5</definedName>
    <definedName name="ReportingYear">'FB 7.2T OP BUDG FUND HIST'!$A:$A</definedName>
    <definedName name="rescifee">'FB 7.11T STUDENT FEES BACC RES'!$E:$E</definedName>
    <definedName name="rescip">'FB 7.8T STUDENT FEES LL RES'!$E:$E</definedName>
    <definedName name="rescollege">'FB 7.11T STUDENT FEES BACC RES'!$A:$A</definedName>
    <definedName name="resfafee">'FB 7.8T STUDENT FEES LL RES'!$C:$C</definedName>
    <definedName name="resfees23">'FB 7.8T STUDENT FEES LL RES'!$H:$H</definedName>
    <definedName name="ressfafee">'FB 7.11T STUDENT FEES BACC RES'!$C:$C</definedName>
    <definedName name="restechfee">'FB 7.8T STUDENT FEES LL RES'!$F:$F</definedName>
    <definedName name="restotal">'FB 7.8T STUDENT FEES LL RES'!$G:$G</definedName>
    <definedName name="restuition">'FB 7.11T STUDENT FEES BACC RES'!$B:$B</definedName>
    <definedName name="safee">'FB 7.9T STUDENT FEES LL NR'!$E$8</definedName>
    <definedName name="Salary">'FB 6.5T AVG SAL FT INST BY SEM'!$C$5</definedName>
    <definedName name="SANF">'FB 3.3T ANN FUNDED FTE DISCPLIN'!$Y$7</definedName>
    <definedName name="SCF">'FB 3.3T ANN FUNDED FTE DISCPLIN'!$O$7</definedName>
    <definedName name="SEMI">'FB 3.3T ANN FUNDED FTE DISCPLIN'!$Z$7</definedName>
    <definedName name="SFLA">'FB 3.3T ANN FUNDED FTE DISCPLIN'!$AA$7</definedName>
    <definedName name="Sites__Inventory_and_Value_by_College">'FB 7.14T FACILITIES'!$A$5</definedName>
    <definedName name="Special_Populations">'FB 4.3.1T CRED PROG HDCT AA'!$U$5</definedName>
    <definedName name="Speech">'FB 2.4T 5YR DISAB HDCT'!$E$4</definedName>
    <definedName name="ST.J">'FB 3.3T ANN FUNDED FTE DISCPLIN'!$W$7</definedName>
    <definedName name="ST.P">'FB 3.3T ANN FUNDED FTE DISCPLIN'!$X$7</definedName>
    <definedName name="Staff_Resources__Fall_2023">'Points of Interest'!$A$3</definedName>
    <definedName name="STUDENT_ACTIVITY_FEE">'FB 7.8T STUDENT FEES LL RES'!$D$8</definedName>
    <definedName name="STUDENT_AID_FINANCIAL_FEE">'FB 7.8T STUDENT FEES LL RES'!$C$8</definedName>
    <definedName name="Student_Fees">'FB 7.2T OP BUDG FUND HIST'!$F$5</definedName>
    <definedName name="STUDENT_FINANCIAL_AID_FEE">'FB 7.12T STUDENT FEES BACC NR'!$D$8</definedName>
    <definedName name="STUDENT1">'FB 7.3T and 7.4T COST ANALYSIS'!$D:$D</definedName>
    <definedName name="studentactfee">'FB 7.12T STUDENT FEES BACC NR'!$E$8</definedName>
    <definedName name="studentfees">'FB 7.2T OP BUDG FUND HIST'!$F:$F</definedName>
    <definedName name="STUDENTS_ENROLLED_IN_A_COURSE">'FB 2.2T ANNUAL UNDUP HDCT'!$C$9</definedName>
    <definedName name="Students_Enrolled_in_a_Course___All___Lower_Division_Non_Credit_and_Upper_Division">'FB 2.3.6T 5YR ENROLLED ALL'!$A$7</definedName>
    <definedName name="Students_Enrolled_in_a_Course___Lower_Division_Non_Credit">'FB 2.3.4T 5YR ENROLLED LOWER'!$A$7</definedName>
    <definedName name="Students_Enrolled_in_a_Course___Upper_Division">'FB 2.3.5T 5YR ENROLLED UPPER'!$A$7</definedName>
    <definedName name="STUDENTS_SERVED">'FB 2.2T ANNUAL UNDUP HDCT'!$B$9</definedName>
    <definedName name="Students_Served___All___Lower_Division_Non_Credit_and_Upper_Division">'FB 2.3.3T 5YR SERVED ALL'!$A$7</definedName>
    <definedName name="Students_Served___Lower_Division_Non_Credit">'FB 2.3.1T 5YR SERVED LOWER'!$A$7</definedName>
    <definedName name="Students_Served___Upper_Division">'FB 2.3.2T 5YR SERVED UPPER'!$A$7</definedName>
    <definedName name="studentserv">'FB 7.3T and 7.4T COST ANALYSIS'!$D$6</definedName>
    <definedName name="Subtotal">'FB 1.3T FALL HDCT FT-PT RACE SX'!$B$13</definedName>
    <definedName name="Sum">'FB 3.4T FUNDED FTE % PROG AREA'!$B$5</definedName>
    <definedName name="SYST">'FB 3.3T ANN FUNDED FTE DISCPLIN'!$AD$7</definedName>
    <definedName name="TALL">'FB 3.3T ANN FUNDED FTE DISCPLIN'!$AB$7</definedName>
    <definedName name="techfee">'FB 7.9T STUDENT FEES LL NR'!$G$8</definedName>
    <definedName name="techfee12">'FB 7.12T STUDENT FEES BACC NR'!$G$8</definedName>
    <definedName name="TECHNOLOGY_FEE">'FB 7.8T STUDENT FEES LL RES'!$F$8</definedName>
    <definedName name="Term">'FB 1.5T 5YR FALL HDCT STATUS'!$A$4</definedName>
    <definedName name="THE_FLORIDA_COLLEGE_SYSTEM" localSheetId="74">'FB 7.10T STUDENT FEES LL '!$C:$C</definedName>
    <definedName name="THE_FLORIDA_COLLEGE_SYSTEM" localSheetId="77">'FB 7.13T STUDENT FEES BACC'!$C:$C</definedName>
    <definedName name="THE_FLORIDA_COLLEGE_SYSTEM">'FB 7.8T STUDENT FEES LL RES'!$D:$D</definedName>
    <definedName name="TOC_FTE_Enrollment">'Table of Contents'!$A$30</definedName>
    <definedName name="TOTAL">'FB 7.8T STUDENT FEES LL RES'!$G$8</definedName>
    <definedName name="Total__Duplicated">'FB 4.4T PROG ENROLL HDCT'!$O$4</definedName>
    <definedName name="Total_Acres">'FB 7.14T FACILITIES'!$D$8</definedName>
    <definedName name="TOTAL_ADULT_BASIC___SECONDARY">'FB 3.3T ANN FUNDED FTE DISCPLIN'!$A$72</definedName>
    <definedName name="Total_Adult_Education">'FB 7.6.2T'!$U:$U</definedName>
    <definedName name="TOTAL_ADVANCED___PROFESSIONAL">'FB 3.3T ANN FUNDED FTE DISCPLIN'!$A$32</definedName>
    <definedName name="Total_Apprentice">'FB 7.6.2T'!$M:$M</definedName>
    <definedName name="Total_College_Credit">'FB 7.6.2T'!$E:$E</definedName>
    <definedName name="Total_College_Credit___Developmental_Education">'FB 7.6.2T'!$I:$I</definedName>
    <definedName name="TOTAL_COLLEGE_CREDIT___DEVELOPMNETAL_EDUCATION">'FB 7.6T COST ANALYSIS SUMM'!$I$5</definedName>
    <definedName name="total_college_credit_and_deved">'FB 7.6.2T'!$I$2</definedName>
    <definedName name="total_college_credit123">'FB 7.6.2T'!$E$2</definedName>
    <definedName name="TOTAL_CONTINUING_WORKFORCE_ED">'FB 3.3T ANN FUNDED FTE DISCPLIN'!$A$61</definedName>
    <definedName name="total_dev_ed123">'FB 7.6.2T'!$H$2</definedName>
    <definedName name="Total_Developmental_Education">'FB 7.6.2T'!$H:$H</definedName>
    <definedName name="Total_Educ.___Gen._Budget">'FB 7.2T OP BUDG FUND HIST'!$G$5</definedName>
    <definedName name="TOTAL_EXPENSES_EXCLUDING_TRANSFERS">'FB 7.3T and 7.4T COST ANALYSIS'!$I$6</definedName>
    <definedName name="TOTAL_FTE">'FB 3.3T ANN FUNDED FTE DISCPLIN'!$A$76</definedName>
    <definedName name="TOTAL_FTE___LOWER_DIVISION">'FB 3.3T ANN FUNDED FTE DISCPLIN'!$A$74</definedName>
    <definedName name="TOTAL_FTE___NON_CREDIT">'FB 3.3T ANN FUNDED FTE DISCPLIN'!$A$73</definedName>
    <definedName name="TOTAL_FTE_FOR_CREDIT">'FB 3.3T ANN FUNDED FTE DISCPLIN'!$A$45</definedName>
    <definedName name="Total_Full_Time_Students">'FB 1.3T FALL HDCT FT-PT RACE SX'!$G$5</definedName>
    <definedName name="Total_Instructional">'FB 7.6.2T'!$W:$W</definedName>
    <definedName name="TOTAL_INSTRUCTIONAL_COSTS">'FB 7.3T and 7.4T COST ANALYSIS'!$G$6</definedName>
    <definedName name="total_instructional123">'FB 7.6.2T'!$W$2</definedName>
    <definedName name="Total_Lower">'FB 3.4T FUNDED FTE % PROG AREA'!$R$4</definedName>
    <definedName name="Total_Lower_Division">'FB 3.1T FUNDED FTE BY PROG AREA'!$H$4</definedName>
    <definedName name="total_noninstr">'FB 7.6.2T'!$X$2</definedName>
    <definedName name="Total_Operating_Campuses">'FB 7.14T FACILITIES'!$C$8</definedName>
    <definedName name="Total_Owned_Buildings">'FB 7.14T FACILITIES'!$E$8</definedName>
    <definedName name="TOTAL_PERSONNEL_EXPENSE">'FB 7.5T CA-EXP BY CAT'!$D$8</definedName>
    <definedName name="TOTAL_POSTSECONDARY_ADULT_VOC">'FB 3.3T ANN FUNDED FTE DISCPLIN'!$A$53</definedName>
    <definedName name="TOTAL_POSTSECONDARY_VOC.">'FB 3.3T ANN FUNDED FTE DISCPLIN'!$A$40</definedName>
    <definedName name="Total_Sum">'FB 1.2T FALL HDCT RACE'!$P$5</definedName>
    <definedName name="Total_Unknowns">'FB 5.44T AS'!$S$5</definedName>
    <definedName name="Total_Upper">'FB 3.4T FUNDED FTE % PROG AREA'!$S$4</definedName>
    <definedName name="Total_Upper_Division">'FB 3.1T FUNDED FTE BY PROG AREA'!$I$4</definedName>
    <definedName name="TOTAL_VOCATIONAL_PREP.">'FB 3.3T ANN FUNDED FTE DISCPLIN'!$A$67</definedName>
    <definedName name="TOTAL1">'FB 7.3T and 7.4T COST ANALYSIS'!$G:$G</definedName>
    <definedName name="total123">'FB 7.6T COST ANALYSIS SUMM'!$Y$5</definedName>
    <definedName name="TOTAL4">'FB 7.5T CA-EXP BY CAT'!$D:$D</definedName>
    <definedName name="TOTAL5">'FB 7.6T COST ANALYSIS SUMM'!$E:$E</definedName>
    <definedName name="TOTAL6">'FB 7.6.2T'!$Y:$Y</definedName>
    <definedName name="totaladulted">'FB 7.6T COST ANALYSIS SUMM'!$U$5</definedName>
    <definedName name="TOTALADULTED5">'FB 7.6T COST ANALYSIS SUMM'!$U:$U</definedName>
    <definedName name="totaladulteducation">'FB 7.6.2T'!$U$2</definedName>
    <definedName name="totalall">'FB 7.6.2T'!$Y$2</definedName>
    <definedName name="TOTALAPP5">'FB 7.6T COST ANALYSIS SUMM'!$M:$M</definedName>
    <definedName name="totalappren">'FB 7.6T COST ANALYSIS SUMM'!$M$5</definedName>
    <definedName name="totalapprentice123">'FB 7.6.2T'!$M$2</definedName>
    <definedName name="TOTALCC">'FB 7.6T COST ANALYSIS SUMM'!$I:$I</definedName>
    <definedName name="totalcollegecredit">'FB 7.6T COST ANALYSIS SUMM'!$E$5</definedName>
    <definedName name="totaldeved">'FB 7.6T COST ANALYSIS SUMM'!$H$5</definedName>
    <definedName name="TOTALDEVED5">'FB 7.6T COST ANALYSIS SUMM'!$H:$H</definedName>
    <definedName name="totaleducbudget">'FB 7.2T OP BUDG FUND HIST'!$G:$G</definedName>
    <definedName name="TOTALEXP1">'FB 7.3T and 7.4T COST ANALYSIS'!$I:$I</definedName>
    <definedName name="TOTALEXP4">'FB 7.5T CA-EXP BY CAT'!$G:$G</definedName>
    <definedName name="totalexpex">'FB 7.5T CA-EXP BY CAT'!$G$8</definedName>
    <definedName name="totalfees">'FB 7.9T STUDENT FEES LL NR'!$H$8</definedName>
    <definedName name="totalinst">'FB 7.6T COST ANALYSIS SUMM'!$W$5</definedName>
    <definedName name="TOTALINST5">'FB 7.6T COST ANALYSIS SUMM'!$W:$W</definedName>
    <definedName name="totalnoninst">'FB 7.6T COST ANALYSIS SUMM'!$X$5</definedName>
    <definedName name="TOTALTOTAL">'FB 7.6T COST ANALYSIS SUMM'!$Y$5</definedName>
    <definedName name="transfer234">'FB 7.5T CA-EXP BY CAT'!$H$8</definedName>
    <definedName name="TRANSFERS1">'FB 7.3T and 7.4T COST ANALYSIS'!$J:$J</definedName>
    <definedName name="transfers123">'FB 7.3T and 7.4T COST ANALYSIS'!$J$6</definedName>
    <definedName name="TRANSFERS4">'FB 7.5T CA-EXP BY CAT'!$H:$H</definedName>
    <definedName name="TUITION">'FB 7.8T STUDENT FEES LL RES'!$B$8</definedName>
    <definedName name="Tuition12">'FB 7.9T STUDENT FEES LL NR'!$B$8</definedName>
    <definedName name="Two_or_More">'FB 4.7.3T BACH-OTHER HDCT DEMOG'!$Q$5</definedName>
    <definedName name="Two_or_More_Races">'FB 1.2T FALL HDCT RACE'!$J$4</definedName>
    <definedName name="Two_Or_More_Races_2">'FB 1.4T FALL HDCT COLL RACE SEX'!$M$4</definedName>
    <definedName name="Two_Or_More_Races_Female">'FB 1.4T FALL HDCT COLL RACE SEX'!$M$5</definedName>
    <definedName name="Two_Or_More_Races_Male">'FB 1.4T FALL HDCT COLL RACE SEX'!$N$5</definedName>
    <definedName name="Two_Or_More_Races_Percentage">'FB 1.2T FALL HDCT RACE'!$K$5</definedName>
    <definedName name="Two_Or_More_Races_Sum">'FB 1.2T FALL HDCT RACE'!$J$5</definedName>
    <definedName name="Uknown_Ethnicity_Female">'FB 1.4T FALL HDCT COLL RACE SEX'!$O$5</definedName>
    <definedName name="Uknown_Ethnicity_Male">'FB 1.4T FALL HDCT COLL RACE SEX'!$P$5</definedName>
    <definedName name="UNALLOCATED_COSTS_EXCLUDING_TRANSFERS">'FB 7.3T and 7.4T COST ANALYSIS'!$H$6</definedName>
    <definedName name="UNALLOCATED1">'FB 7.3T and 7.4T COST ANALYSIS'!$H:$H</definedName>
    <definedName name="Unduplicated">'FB 2.1T ANNUAL STUDENT HDCT'!$B$4</definedName>
    <definedName name="Unduplicated_Headcount">'FB 4.4T PROG ENROLL HDCT'!$P$4</definedName>
    <definedName name="Unknown">'FB 5.3T CRED PROG COMPS HDCT'!$E$5</definedName>
    <definedName name="Unknown__Ethnicity">'FB 1.4T FALL HDCT COLL RACE SEX'!$O$4</definedName>
    <definedName name="Unknown_Ethnicity">'FB 1.2T FALL HDCT RACE'!$L$4</definedName>
    <definedName name="Unknown_Ethnicity_Percentage">'FB 1.2T FALL HDCT RACE'!$M$5</definedName>
    <definedName name="Unknown_Ethnicity_Sum">'FB 1.2T FALL HDCT RACE'!$L$5</definedName>
    <definedName name="Unknown_Not_Applicable">'FB 6.7T AVG SAL FT INST DEG'!$Q$4</definedName>
    <definedName name="Unknowns">'FB 4.3.1T CRED PROG HDCT AA'!$S$6</definedName>
    <definedName name="UPPER">'FB 2.2T ANNUAL UNDUP HDCT'!$E$8</definedName>
    <definedName name="UPPER_DIVISION">'FB 3.2.2T FUNDED FTE ALL'!$B$9</definedName>
    <definedName name="UPPER_LEVEL_ADVANCED___PROFESSIONAL">'FB 7.6T COST ANALYSIS SUMM'!$B$5</definedName>
    <definedName name="UPPER5">'FB 7.6T COST ANALYSIS SUMM'!$B:$B</definedName>
    <definedName name="VALE">'FB 3.3T ANN FUNDED FTE DISCPLIN'!$AC$7</definedName>
    <definedName name="Visual">'FB 2.4T 5YR DISAB HDCT'!$B$4</definedName>
    <definedName name="VOC_PREP">'FB 3.2.1T FUNDED FTE LOWER'!$N$9</definedName>
    <definedName name="VOC_PREP_EAP">'FB 3.2.1T FUNDED FTE LOWER'!$O$9</definedName>
    <definedName name="VOCAPREP">'FB 7.6T COST ANALYSIS SUMM'!$O:$O</definedName>
    <definedName name="Vocational_Prep">'FB 7.6.2T'!$O:$O</definedName>
    <definedName name="VOCATIONAL_PREPARATION">'FB 7.6T COST ANALYSIS SUMM'!$O$5</definedName>
    <definedName name="VOCATIONAL_PREPARATORY">'FB 7.7T COST ANALYSIS EXP BY CR'!$I$7</definedName>
    <definedName name="vocationalprep123">'FB 7.6.2T'!$O$2</definedName>
    <definedName name="VOCATIONALPREP8">'FB 7.7T COST ANALYSIS EXP BY CR'!$I:$I</definedName>
    <definedName name="White">'FB 1.2T FALL HDCT RACE'!$N$4</definedName>
    <definedName name="White_2">'FB 1.4T FALL HDCT COLL RACE SEX'!$K$4</definedName>
    <definedName name="White_Female">'FB 1.4T FALL HDCT COLL RACE SEX'!$K$5</definedName>
    <definedName name="White_Male">'FB 1.4T FALL HDCT COLL RACE SEX'!$L$5</definedName>
    <definedName name="White_Percentage">'FB 1.2T FALL HDCT RACE'!$O$5</definedName>
    <definedName name="White_Sum">'FB 1.2T FALL HDCT RACE'!$N$5</definedName>
    <definedName name="Workforce_Education">'FB 4.4T PROG ENROLL HDCT'!$G$4</definedName>
    <definedName name="Year">'FB 2.4T 5YR DISAB HDCT'!$A$4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38" i="90" l="1"/>
  <c r="D38" i="90"/>
  <c r="G37" i="90"/>
  <c r="D37" i="90"/>
  <c r="G36" i="90"/>
  <c r="D36" i="90"/>
  <c r="G35" i="90"/>
  <c r="D35" i="90"/>
  <c r="G34" i="90"/>
  <c r="D34" i="90"/>
  <c r="G33" i="90"/>
  <c r="D33" i="90"/>
  <c r="G32" i="90"/>
  <c r="D32" i="90"/>
  <c r="G31" i="90"/>
  <c r="D31" i="90"/>
  <c r="G30" i="90"/>
  <c r="D30" i="90"/>
  <c r="G29" i="90"/>
  <c r="D29" i="90"/>
  <c r="G27" i="90"/>
  <c r="D27" i="90"/>
  <c r="G26" i="90"/>
  <c r="D26" i="90"/>
  <c r="G25" i="90"/>
  <c r="D25" i="90"/>
  <c r="G24" i="90"/>
  <c r="D24" i="90"/>
  <c r="G23" i="90"/>
  <c r="D23" i="90"/>
  <c r="G22" i="90"/>
  <c r="D22" i="90"/>
  <c r="G21" i="90"/>
  <c r="D21" i="90"/>
  <c r="G20" i="90"/>
  <c r="D20" i="90"/>
  <c r="G19" i="90"/>
  <c r="D19" i="90"/>
  <c r="G18" i="90"/>
  <c r="D18" i="90"/>
  <c r="G17" i="90"/>
  <c r="D17" i="90"/>
  <c r="G16" i="90"/>
  <c r="D16" i="90"/>
  <c r="G15" i="90"/>
  <c r="D15" i="90"/>
  <c r="G14" i="90"/>
  <c r="D14" i="90"/>
  <c r="G13" i="90"/>
  <c r="D13" i="90"/>
  <c r="G12" i="90"/>
  <c r="D12" i="90"/>
  <c r="G11" i="90"/>
  <c r="D11" i="90"/>
  <c r="G10" i="90"/>
  <c r="D10" i="90"/>
  <c r="G38" i="87"/>
  <c r="D38" i="87"/>
  <c r="G37" i="87"/>
  <c r="D37" i="87"/>
  <c r="G36" i="87"/>
  <c r="D36" i="87"/>
  <c r="G35" i="87"/>
  <c r="D35" i="87"/>
  <c r="G34" i="87"/>
  <c r="D34" i="87"/>
  <c r="G33" i="87"/>
  <c r="D33" i="87"/>
  <c r="G32" i="87"/>
  <c r="D32" i="87"/>
  <c r="G31" i="87"/>
  <c r="D31" i="87"/>
  <c r="G30" i="87"/>
  <c r="D30" i="87"/>
  <c r="G29" i="87"/>
  <c r="D29" i="87"/>
  <c r="G28" i="87"/>
  <c r="D28" i="87"/>
  <c r="G27" i="87"/>
  <c r="D27" i="87"/>
  <c r="G26" i="87"/>
  <c r="D26" i="87"/>
  <c r="G25" i="87"/>
  <c r="D25" i="87"/>
  <c r="G24" i="87"/>
  <c r="D24" i="87"/>
  <c r="G23" i="87"/>
  <c r="D23" i="87"/>
  <c r="G22" i="87"/>
  <c r="D22" i="87"/>
  <c r="G21" i="87"/>
  <c r="D21" i="87"/>
  <c r="G20" i="87"/>
  <c r="D20" i="87"/>
  <c r="G19" i="87"/>
  <c r="D19" i="87"/>
  <c r="G18" i="87"/>
  <c r="D18" i="87"/>
  <c r="G17" i="87"/>
  <c r="D17" i="87"/>
  <c r="G16" i="87"/>
  <c r="D16" i="87"/>
  <c r="G15" i="87"/>
  <c r="D15" i="87"/>
  <c r="G14" i="87"/>
  <c r="D14" i="87"/>
  <c r="G13" i="87"/>
  <c r="D13" i="87"/>
  <c r="G12" i="87"/>
  <c r="D12" i="87"/>
  <c r="G11" i="87"/>
  <c r="D11" i="87"/>
  <c r="G10" i="87"/>
  <c r="D10" i="87"/>
  <c r="N7" i="83"/>
  <c r="X7" i="83"/>
  <c r="O7" i="83"/>
  <c r="H6" i="83"/>
  <c r="E6" i="83"/>
  <c r="I6" i="83" s="1"/>
  <c r="Y5" i="83"/>
  <c r="M5" i="83"/>
  <c r="G7" i="83"/>
  <c r="F7" i="83"/>
  <c r="E5" i="83"/>
  <c r="H3" i="83"/>
  <c r="E3" i="83"/>
  <c r="G22" i="79"/>
  <c r="C22" i="79"/>
  <c r="C21" i="79"/>
  <c r="G21" i="79" s="1"/>
  <c r="G20" i="79"/>
  <c r="C20" i="79"/>
  <c r="C19" i="79"/>
  <c r="G19" i="79" s="1"/>
  <c r="C18" i="79"/>
  <c r="G18" i="79" s="1"/>
  <c r="C17" i="79"/>
  <c r="G17" i="79" s="1"/>
  <c r="G16" i="79"/>
  <c r="C16" i="79"/>
  <c r="C15" i="79"/>
  <c r="G15" i="79" s="1"/>
  <c r="G14" i="79"/>
  <c r="C14" i="79"/>
  <c r="C13" i="79"/>
  <c r="G13" i="79" s="1"/>
  <c r="C12" i="79"/>
  <c r="G12" i="79" s="1"/>
  <c r="G11" i="79"/>
  <c r="G10" i="79"/>
  <c r="G9" i="79"/>
  <c r="G8" i="79"/>
  <c r="G7" i="79"/>
  <c r="J7" i="83" l="1"/>
  <c r="V7" i="83"/>
  <c r="U6" i="83"/>
  <c r="B7" i="83"/>
  <c r="H5" i="83"/>
  <c r="M3" i="83"/>
  <c r="P7" i="83"/>
  <c r="Y6" i="83"/>
  <c r="D7" i="83"/>
  <c r="Q7" i="83"/>
  <c r="M6" i="83"/>
  <c r="M7" i="83" s="1"/>
  <c r="I3" i="83"/>
  <c r="E7" i="83"/>
  <c r="L7" i="83"/>
  <c r="S7" i="83"/>
  <c r="U3" i="83"/>
  <c r="R7" i="83"/>
  <c r="U5" i="83"/>
  <c r="U7" i="83" s="1"/>
  <c r="H7" i="83"/>
  <c r="Y7" i="83"/>
  <c r="T7" i="83"/>
  <c r="C7" i="83"/>
  <c r="I5" i="83"/>
  <c r="I7" i="83" s="1"/>
  <c r="K7" i="83"/>
  <c r="W7" i="83"/>
</calcChain>
</file>

<file path=xl/sharedStrings.xml><?xml version="1.0" encoding="utf-8"?>
<sst xmlns="http://schemas.openxmlformats.org/spreadsheetml/2006/main" count="5127" uniqueCount="992">
  <si>
    <t>Fall Headcount Enrollment</t>
  </si>
  <si>
    <t/>
  </si>
  <si>
    <t>Category</t>
  </si>
  <si>
    <t>Deg/Cert
Seeking
First-Time</t>
  </si>
  <si>
    <t>Deg/Cert
Seeking
Transfer-In</t>
  </si>
  <si>
    <t>Deg/Cert
Seeking
Continuing</t>
  </si>
  <si>
    <t>Non-Deg/Cert
Seeking</t>
  </si>
  <si>
    <t>Total</t>
  </si>
  <si>
    <t>Full-Time</t>
  </si>
  <si>
    <t>Part-Time</t>
  </si>
  <si>
    <t>Hispanic</t>
  </si>
  <si>
    <t>Unknown</t>
  </si>
  <si>
    <t>White</t>
  </si>
  <si>
    <t>Sum</t>
  </si>
  <si>
    <t>%</t>
  </si>
  <si>
    <t>All</t>
  </si>
  <si>
    <t>Total
Full-Time
Students</t>
  </si>
  <si>
    <t>Grand
Total</t>
  </si>
  <si>
    <t>Female</t>
  </si>
  <si>
    <t>Non-Resident Alien</t>
  </si>
  <si>
    <t>Other Minority</t>
  </si>
  <si>
    <t>Two or More Races</t>
  </si>
  <si>
    <t>Unknown Ethnicity</t>
  </si>
  <si>
    <t>Subtotal</t>
  </si>
  <si>
    <t>Male</t>
  </si>
  <si>
    <t>Unknown 
Ethnicity</t>
  </si>
  <si>
    <t>FLORIDA</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</si>
  <si>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</si>
  <si>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</si>
  <si>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</si>
  <si>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</si>
  <si>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</si>
  <si>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</si>
  <si>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</si>
  <si>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</si>
  <si>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</si>
  <si>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</si>
  <si>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</si>
  <si>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</si>
  <si>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</si>
  <si>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</si>
  <si>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</si>
  <si>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</si>
  <si>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</si>
  <si>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</si>
  <si>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</si>
  <si>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</si>
  <si>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</si>
  <si>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</si>
  <si>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</si>
  <si>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</si>
  <si>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</si>
  <si>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</si>
  <si>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</si>
  <si>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</si>
  <si>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First Time
First Year</t>
  </si>
  <si>
    <t>First Time
Transfer</t>
  </si>
  <si>
    <t>Degree/Certificate
Seeking</t>
  </si>
  <si>
    <t>Non-Degree
Seeking</t>
  </si>
  <si>
    <t>Fall 2019-20</t>
  </si>
  <si>
    <t>Fall 2020-21</t>
  </si>
  <si>
    <t>Fall 2021-22</t>
  </si>
  <si>
    <t>Fall 2022-23</t>
  </si>
  <si>
    <t>Black/African
American</t>
  </si>
  <si>
    <t>Non-Resident
Alien</t>
  </si>
  <si>
    <t>Other
Minority</t>
  </si>
  <si>
    <t>Two or
More Races</t>
  </si>
  <si>
    <t>Unknown
Ethnicity</t>
  </si>
  <si>
    <t>Other Minority = Asian, American Indian/Alaskan Native, Native Hawaiian/Pacific Islanders</t>
  </si>
  <si>
    <t>Under 18</t>
  </si>
  <si>
    <t>18-19</t>
  </si>
  <si>
    <t>20-21</t>
  </si>
  <si>
    <t>22-24</t>
  </si>
  <si>
    <t>25-29</t>
  </si>
  <si>
    <t>30-34</t>
  </si>
  <si>
    <t>35-39</t>
  </si>
  <si>
    <t>40-49</t>
  </si>
  <si>
    <t>50-64</t>
  </si>
  <si>
    <t>65 Over</t>
  </si>
  <si>
    <t>Age Unknown</t>
  </si>
  <si>
    <t>Grand Total</t>
  </si>
  <si>
    <t>Note: The age is based on the Integrated Postsecondary Education Data System (IPEDS) October 15th cutoff date.</t>
  </si>
  <si>
    <t>Note: The total may contain duplicate headcounts for students who have more than one disability code for the reporting year.</t>
  </si>
  <si>
    <t>Note: Disability categories are self-reported by the student and verified by the appropriate office within each institution.</t>
  </si>
  <si>
    <t>Other</t>
  </si>
  <si>
    <t>Intellectual Disability</t>
  </si>
  <si>
    <t>Brain Injury</t>
  </si>
  <si>
    <t>Autism</t>
  </si>
  <si>
    <t>Mental</t>
  </si>
  <si>
    <t>Learning</t>
  </si>
  <si>
    <t>Speech</t>
  </si>
  <si>
    <t>Physical</t>
  </si>
  <si>
    <t>Hearing</t>
  </si>
  <si>
    <t>Visual</t>
  </si>
  <si>
    <t>Year</t>
  </si>
  <si>
    <t>Unduplicated</t>
  </si>
  <si>
    <t>Rec and Leisure</t>
  </si>
  <si>
    <t>Total column may not equal the sum of the columns because of rounding.</t>
  </si>
  <si>
    <t>Excludes adults with disabilities.</t>
  </si>
  <si>
    <t>Reporting Year</t>
  </si>
  <si>
    <t>Total Upper</t>
  </si>
  <si>
    <t>Total Lower</t>
  </si>
  <si>
    <t>Dev Ed.</t>
  </si>
  <si>
    <t>Adult Ed.</t>
  </si>
  <si>
    <t>CWE</t>
  </si>
  <si>
    <t>CAR</t>
  </si>
  <si>
    <t>EPI</t>
  </si>
  <si>
    <t>AS</t>
  </si>
  <si>
    <t>A&amp;P</t>
  </si>
  <si>
    <t>Dev. Ed.</t>
  </si>
  <si>
    <t>Apprentice
(OTJ &amp; Class)</t>
  </si>
  <si>
    <t>A &amp; P
(Upper &amp;
Lower)</t>
  </si>
  <si>
    <t>Disadvantaged - Disadvantaged economically or academically</t>
  </si>
  <si>
    <t>LEP - Limited English Proficiency</t>
  </si>
  <si>
    <t>Disadvantage</t>
  </si>
  <si>
    <t>LEP</t>
  </si>
  <si>
    <t>Disabled</t>
  </si>
  <si>
    <t>Unknowns</t>
  </si>
  <si>
    <t>Special Populations</t>
  </si>
  <si>
    <t>College</t>
  </si>
  <si>
    <t>Two or More</t>
  </si>
  <si>
    <t>Pacific</t>
  </si>
  <si>
    <t>American 
Indian</t>
  </si>
  <si>
    <t>Asian</t>
  </si>
  <si>
    <t>Associate in Arts Degree Program</t>
  </si>
  <si>
    <t>Educator Preparation Institute Certificate Program</t>
  </si>
  <si>
    <t>Certificate of Professional Prep Program</t>
  </si>
  <si>
    <t>Associate in Science Degree Program</t>
  </si>
  <si>
    <t>28</t>
  </si>
  <si>
    <t>27</t>
  </si>
  <si>
    <t>26</t>
  </si>
  <si>
    <t>25</t>
  </si>
  <si>
    <t>24</t>
  </si>
  <si>
    <t>23</t>
  </si>
  <si>
    <t>22</t>
  </si>
  <si>
    <t>21</t>
  </si>
  <si>
    <t>20</t>
  </si>
  <si>
    <t>19</t>
  </si>
  <si>
    <t>18</t>
  </si>
  <si>
    <t>17</t>
  </si>
  <si>
    <t>16</t>
  </si>
  <si>
    <t>15</t>
  </si>
  <si>
    <t>12</t>
  </si>
  <si>
    <t>11</t>
  </si>
  <si>
    <t>10</t>
  </si>
  <si>
    <t>09</t>
  </si>
  <si>
    <t>08</t>
  </si>
  <si>
    <t>07</t>
  </si>
  <si>
    <t>06</t>
  </si>
  <si>
    <t>05</t>
  </si>
  <si>
    <t>04</t>
  </si>
  <si>
    <t>03</t>
  </si>
  <si>
    <t>02</t>
  </si>
  <si>
    <t>01</t>
  </si>
  <si>
    <t>00</t>
  </si>
  <si>
    <t>Advanced Technical Certificate Program</t>
  </si>
  <si>
    <t>14</t>
  </si>
  <si>
    <t>13</t>
  </si>
  <si>
    <t>All Program Areas</t>
  </si>
  <si>
    <t>Unduplicated headcount represents the unduplicated number of students by each college, excluding recreation and leisure.</t>
  </si>
  <si>
    <t>Unduplicated
Headcount</t>
  </si>
  <si>
    <t>Total
(Duplicated)</t>
  </si>
  <si>
    <t>Life Long
Learning</t>
  </si>
  <si>
    <t>Community Instructional
Services
Rec. &amp; Leisure</t>
  </si>
  <si>
    <t>Adult Education
Basic &amp;
Secondary</t>
  </si>
  <si>
    <t>CAR
Cert.</t>
  </si>
  <si>
    <t>College
Cert.</t>
  </si>
  <si>
    <t>AS
Degree</t>
  </si>
  <si>
    <t>College &amp;
Vocational
Preparatory</t>
  </si>
  <si>
    <t>Certificate of
Professional 
Prep</t>
  </si>
  <si>
    <t>Educator
Preparation
Institute</t>
  </si>
  <si>
    <t>Associate
In Arts</t>
  </si>
  <si>
    <t>Workforce Education</t>
  </si>
  <si>
    <t>Program Enrollment</t>
  </si>
  <si>
    <t>Does not include workforce education (CWE) course enrollments</t>
  </si>
  <si>
    <t>Inactive</t>
  </si>
  <si>
    <t>Agriculture
Natural
Resources</t>
  </si>
  <si>
    <t>Apprentice</t>
  </si>
  <si>
    <t>Public
Service</t>
  </si>
  <si>
    <t>Industrial</t>
  </si>
  <si>
    <t>Business</t>
  </si>
  <si>
    <t>Family
Consumer</t>
  </si>
  <si>
    <t>Health</t>
  </si>
  <si>
    <t>Marketing</t>
  </si>
  <si>
    <t>Certificate of Professional Prep</t>
  </si>
  <si>
    <t>Certificates</t>
  </si>
  <si>
    <t>AA</t>
  </si>
  <si>
    <t>Award Types</t>
  </si>
  <si>
    <t>Public 
Service</t>
  </si>
  <si>
    <t>Inactive
Programs</t>
  </si>
  <si>
    <t>EPI*</t>
  </si>
  <si>
    <t>Certificate 
of
Professional
Prep*</t>
  </si>
  <si>
    <t>Argibus-Nat
Resources</t>
  </si>
  <si>
    <t>Students are counted once for each program completion (Data Element 2101: Completion CIP).</t>
  </si>
  <si>
    <t>Disadvantage - Disadvantaged economically or academically</t>
  </si>
  <si>
    <t>American Indian
or
Alaskan Native</t>
  </si>
  <si>
    <t>Asian or
Pacific Islander</t>
  </si>
  <si>
    <t>Minorities</t>
  </si>
  <si>
    <t>Certificate of
Professional Prep</t>
  </si>
  <si>
    <t>Associate in Science</t>
  </si>
  <si>
    <t>Educator Preparation
Institute</t>
  </si>
  <si>
    <t>Associate in Arts</t>
  </si>
  <si>
    <t>Workforce Education: Advanced Technical Certificate Program</t>
  </si>
  <si>
    <t>Occupation</t>
  </si>
  <si>
    <t>% of Total</t>
  </si>
  <si>
    <t>Archivists, Curators, and Museum Technicians</t>
  </si>
  <si>
    <t>Business and Financial Operations</t>
  </si>
  <si>
    <t>Community Service, Legal, Arts, and Media</t>
  </si>
  <si>
    <t>Computer Engineering and Science</t>
  </si>
  <si>
    <t>Healthcare Practitioners and Technical</t>
  </si>
  <si>
    <t>Instructional</t>
  </si>
  <si>
    <t>Librarians</t>
  </si>
  <si>
    <t>Library Technicians</t>
  </si>
  <si>
    <t>Exec, Admin, Mgr</t>
  </si>
  <si>
    <t>Natural Resources, Construction, and Maintenance Occupations</t>
  </si>
  <si>
    <t>Office and Administrative Support Occupations</t>
  </si>
  <si>
    <t>Non-Postsecondary Teaching</t>
  </si>
  <si>
    <t>Production, Transportation, and Material</t>
  </si>
  <si>
    <t>Sales and Related Occupations</t>
  </si>
  <si>
    <t>Service Occupations</t>
  </si>
  <si>
    <t>Occupational Activity</t>
  </si>
  <si>
    <t>Exec., Admin. Mgr.</t>
  </si>
  <si>
    <t>Professional</t>
  </si>
  <si>
    <t>Employee Type</t>
  </si>
  <si>
    <t>#</t>
  </si>
  <si>
    <t>Sub-Total</t>
  </si>
  <si>
    <t>2.0 Semester</t>
  </si>
  <si>
    <t>2.5 Semester</t>
  </si>
  <si>
    <t>3.0 Semester</t>
  </si>
  <si>
    <t>2.0 Semester Equivalent*</t>
  </si>
  <si>
    <t>Number</t>
  </si>
  <si>
    <t>Salary</t>
  </si>
  <si>
    <t>% Change</t>
  </si>
  <si>
    <t>Note: Temporary employees are not included.</t>
  </si>
  <si>
    <t>Full-time faculty with contracts less than 2 terms are not included.</t>
  </si>
  <si>
    <t>* 2.0 semester equivalents have been determined by the application of conversion factors to the 2.5 and 3.0 semester salaries.</t>
  </si>
  <si>
    <t>These contract periods have been adjusted in order to develop a salary composite for 2.0 semesters or nine months.</t>
  </si>
  <si>
    <t>This period is the nationally recognized basis for comparison.</t>
  </si>
  <si>
    <t>The federal standard of 0.909 and 0.818 have been respectively applied to 2.5 and 3.0 semester salaries.</t>
  </si>
  <si>
    <t>The number of days per term included in a contract may vary among the colleges.</t>
  </si>
  <si>
    <t>Doctorate</t>
  </si>
  <si>
    <t>Advanced
Masters</t>
  </si>
  <si>
    <t>Masters</t>
  </si>
  <si>
    <t>Associate</t>
  </si>
  <si>
    <t>Less than
Associate</t>
  </si>
  <si>
    <t>Unknown Not
Applicable</t>
  </si>
  <si>
    <t>Table 6.7</t>
  </si>
  <si>
    <t xml:space="preserve">Table 6.6 </t>
  </si>
  <si>
    <t xml:space="preserve">Table 6.5 </t>
  </si>
  <si>
    <t>Table 6.4</t>
  </si>
  <si>
    <t>Table 6.3</t>
  </si>
  <si>
    <t>Table 6.2</t>
  </si>
  <si>
    <t>Table 6.1</t>
  </si>
  <si>
    <t>Employee Information</t>
  </si>
  <si>
    <t>Table 5.5</t>
  </si>
  <si>
    <t>Table 5.4</t>
  </si>
  <si>
    <t>Table 5.3</t>
  </si>
  <si>
    <t>Table 5.2</t>
  </si>
  <si>
    <t>Table 5.1</t>
  </si>
  <si>
    <t>Credit Program Completions</t>
  </si>
  <si>
    <t>Table 4.7</t>
  </si>
  <si>
    <t>Table 4.6</t>
  </si>
  <si>
    <t>Table 4.5</t>
  </si>
  <si>
    <t>Table 4.4</t>
  </si>
  <si>
    <t>Table 4.3</t>
  </si>
  <si>
    <t>Table 4.2</t>
  </si>
  <si>
    <t>Table 4.1</t>
  </si>
  <si>
    <t>Table 3.4</t>
  </si>
  <si>
    <t>Table 3.3</t>
  </si>
  <si>
    <t>Table 3.2</t>
  </si>
  <si>
    <t>Table 3.1</t>
  </si>
  <si>
    <t>FTE Enrollment</t>
  </si>
  <si>
    <t>Table 2.4</t>
  </si>
  <si>
    <t>Table 2.3</t>
  </si>
  <si>
    <t>Table 2.2</t>
  </si>
  <si>
    <t>Table 2.1</t>
  </si>
  <si>
    <t>Annual Headcount Enrollment</t>
  </si>
  <si>
    <t>Table 1.7</t>
  </si>
  <si>
    <t>Table 1.6</t>
  </si>
  <si>
    <t>Table 1.5</t>
  </si>
  <si>
    <t>Table 1.4</t>
  </si>
  <si>
    <t>Table 1.3</t>
  </si>
  <si>
    <t>Table 1.2</t>
  </si>
  <si>
    <t>Table 1.1</t>
  </si>
  <si>
    <t>Points of Interest</t>
  </si>
  <si>
    <t xml:space="preserve">2.3.1T </t>
  </si>
  <si>
    <t xml:space="preserve">2.3.2T </t>
  </si>
  <si>
    <t xml:space="preserve">2.3.3T </t>
  </si>
  <si>
    <t xml:space="preserve">2.3.4T </t>
  </si>
  <si>
    <t xml:space="preserve">2.3.5T </t>
  </si>
  <si>
    <t xml:space="preserve">2.3.6T </t>
  </si>
  <si>
    <t xml:space="preserve">2.3.7T </t>
  </si>
  <si>
    <t xml:space="preserve">2.3.8T </t>
  </si>
  <si>
    <t xml:space="preserve">2.3.9T </t>
  </si>
  <si>
    <t>5.5.4T</t>
  </si>
  <si>
    <t>5.5.3T</t>
  </si>
  <si>
    <t>5.5.2T</t>
  </si>
  <si>
    <t>5.5.1T</t>
  </si>
  <si>
    <t>5.4.1T</t>
  </si>
  <si>
    <t>5.4.2T</t>
  </si>
  <si>
    <t>5.4.3T</t>
  </si>
  <si>
    <t>5.4.4T</t>
  </si>
  <si>
    <t>Workforce Education: Associate in Science Degree Program</t>
  </si>
  <si>
    <t>5.4.5T</t>
  </si>
  <si>
    <t xml:space="preserve">5.4.6T </t>
  </si>
  <si>
    <t>5.4.7T</t>
  </si>
  <si>
    <t>5.4.8T</t>
  </si>
  <si>
    <t xml:space="preserve">3.2.1T </t>
  </si>
  <si>
    <t>3.2.2T</t>
  </si>
  <si>
    <t>4.3.1T</t>
  </si>
  <si>
    <t>4.3.2T</t>
  </si>
  <si>
    <t>4.3.3T</t>
  </si>
  <si>
    <t>4.3.4T</t>
  </si>
  <si>
    <t>4.3.5T</t>
  </si>
  <si>
    <t>4.3.6T</t>
  </si>
  <si>
    <t>4.3.7T</t>
  </si>
  <si>
    <t>4.3.8T</t>
  </si>
  <si>
    <t>4.7.4T</t>
  </si>
  <si>
    <t>4.7.3T</t>
  </si>
  <si>
    <t>4.7.2T</t>
  </si>
  <si>
    <t>4.7.1T</t>
  </si>
  <si>
    <t xml:space="preserve">    *Students may enroll in more than one program.</t>
  </si>
  <si>
    <t>N/A</t>
  </si>
  <si>
    <t>Continuing Workforce Education</t>
  </si>
  <si>
    <t>Enrollments</t>
  </si>
  <si>
    <t>Degrees/
Certificates Awarded</t>
  </si>
  <si>
    <t>60% Female</t>
  </si>
  <si>
    <t>Excludes adults with disabilities</t>
  </si>
  <si>
    <t>POINTS OF INTEREST</t>
  </si>
  <si>
    <t>Non Resident Alien</t>
  </si>
  <si>
    <t>Adult Education</t>
  </si>
  <si>
    <t>2022-23</t>
  </si>
  <si>
    <t>Term</t>
  </si>
  <si>
    <t>Age Ranges</t>
  </si>
  <si>
    <t>Total Unknowns</t>
  </si>
  <si>
    <t>College Total</t>
  </si>
  <si>
    <t xml:space="preserve">Financial Information </t>
  </si>
  <si>
    <t>Table 7.1</t>
  </si>
  <si>
    <t>Table 7.2</t>
  </si>
  <si>
    <t>Table 7.3</t>
  </si>
  <si>
    <t>Table 7.4</t>
  </si>
  <si>
    <t>Table 7.5</t>
  </si>
  <si>
    <t>Table 7.6</t>
  </si>
  <si>
    <t>Table 7.7</t>
  </si>
  <si>
    <t>Table 7.8</t>
  </si>
  <si>
    <t>Table 7.9</t>
  </si>
  <si>
    <t>Table 7.10</t>
  </si>
  <si>
    <t>Table 7.11</t>
  </si>
  <si>
    <t>Table 7.12</t>
  </si>
  <si>
    <t>Table 7.13</t>
  </si>
  <si>
    <t>Table 7.14</t>
  </si>
  <si>
    <t>Operating Budget - Funding History: General Revenue, Lottery Funds, Federal Stabilization,  Student Fees, Total Education &amp; General Budget</t>
  </si>
  <si>
    <t xml:space="preserve">7.6.2T </t>
  </si>
  <si>
    <t>Black/African American</t>
  </si>
  <si>
    <t>Educational Bachelor's Degree Programs</t>
  </si>
  <si>
    <t>Nursing Bachelor's Degree Programs</t>
  </si>
  <si>
    <t>Other Bachelor's Degree Programs</t>
  </si>
  <si>
    <t>All Bachelor's Degree Programs</t>
  </si>
  <si>
    <t>Bachelor's</t>
  </si>
  <si>
    <t>College Name</t>
  </si>
  <si>
    <t>College #</t>
  </si>
  <si>
    <t>Total unknowns includes both unknown ethnicity and unknown sex.</t>
  </si>
  <si>
    <t>Hispanic/
Latino</t>
  </si>
  <si>
    <t xml:space="preserve"> Pacific Islander</t>
  </si>
  <si>
    <t>Students are counted once for each program completion (Data Element 2101: Completion CIP)</t>
  </si>
  <si>
    <t>Hispanic/Latino</t>
  </si>
  <si>
    <t>*NOTE: Includes temporary employees. Twenty-one employees with unknown sex are not included.</t>
  </si>
  <si>
    <t>Hispanic/ Latino</t>
  </si>
  <si>
    <t>Notes: Temporary employees are not included. Full-time faculty with contracts less than 2 terms are not included. Several Florida Colleges were involved with union negotiations at the time the data was reported therefore, the posted amounts could differ once negotiations are completed.</t>
  </si>
  <si>
    <t>Fact Book 6.1T
Florida College System
Employee Headcount by Occupational Activity</t>
  </si>
  <si>
    <t>PERA 2208M - RAVGSAL</t>
  </si>
  <si>
    <t xml:space="preserve">
Salary</t>
  </si>
  <si>
    <t>* Post-baccalaureate programs</t>
  </si>
  <si>
    <t>College Credit Certificate</t>
  </si>
  <si>
    <t>Workforce Education: College Credit Certificate</t>
  </si>
  <si>
    <t>Students Served - Lower-Division/Non-Credit</t>
  </si>
  <si>
    <t>Students Served - Upper-Division</t>
  </si>
  <si>
    <t>Students Served - All: Lower-Division/Non-Credit and Upper-Division</t>
  </si>
  <si>
    <t>Students Enrolled in a Course - Lower-Division/Non-Credit</t>
  </si>
  <si>
    <t>Students Enrolled in a Course - Upper-Division</t>
  </si>
  <si>
    <t>Students Enrolled in a Course - All: Lower-Division/Non-Credit and Upper-Division</t>
  </si>
  <si>
    <t>Students Enrolled in a Funded Course - Lower-Division/Non-Credit</t>
  </si>
  <si>
    <t>Students Enrolled in a Funded Course - Upper-Division</t>
  </si>
  <si>
    <t>Students Enrolled in a Funded Course - All: Lower-Division/Non-Credit and Upper-Division</t>
  </si>
  <si>
    <t>Lower-Division</t>
  </si>
  <si>
    <t>Lower- and Upper-Division</t>
  </si>
  <si>
    <t>Total
Lower-Division</t>
  </si>
  <si>
    <t>Total
Upper-Division</t>
  </si>
  <si>
    <t>Career Certificate and Apprenticeship</t>
  </si>
  <si>
    <t>Workforce Education: Career Certificate and Apprenticeship</t>
  </si>
  <si>
    <t>2024 Fact Book
Table of Contents</t>
  </si>
  <si>
    <t>Staff Resources (Fall 2023)</t>
  </si>
  <si>
    <t>Enrollment (2022-23)</t>
  </si>
  <si>
    <t>Fall 2023 College Credit Students</t>
  </si>
  <si>
    <t>Programs  (2022-23)*</t>
  </si>
  <si>
    <t>Fall Headcount Enrollment: Race/Ethnicity Fall 2023 Beginning-of-Term</t>
  </si>
  <si>
    <t>Fall Headcount Enrollment: Full-Time/Part-Time by Ethnicity and Sex, Fall 2023 Beginning-of-Term</t>
  </si>
  <si>
    <t>Fall Headcount Enrollment: Colleges by Ethnicity and Sex, Fall 2023 Beginning-of-Term</t>
  </si>
  <si>
    <t>Fall Headcount Enrollment: Fall 2019-2023 Beginning-of-Term</t>
  </si>
  <si>
    <t>Fall Headcount Enrollment: Race/Ethnicity Fall 2019-2023 Beginning-of-Term</t>
  </si>
  <si>
    <t>Fall Headcount Enrollment: Full-Time/Part-Time, Fall 2023 Beginning-of-Term</t>
  </si>
  <si>
    <t>Annual Student Headcount: 2022-23</t>
  </si>
  <si>
    <t>Annual Unduplicated Student Headcount Enrollment by College, 2022-23</t>
  </si>
  <si>
    <t>Annual Unduplicated Student Headcount Enrollment by College, 2019-20 through 2022-23</t>
  </si>
  <si>
    <t>Annual Disability Headcount Enrollment, 2022-23</t>
  </si>
  <si>
    <t>FTE Enrollment (Funded) by Program Area, 2022-23</t>
  </si>
  <si>
    <t>FTE Enrollment (Funded) by College and Program Area, 2022-23</t>
  </si>
  <si>
    <t>Annual FTE Enrollment (Funded) by College,  2022-23</t>
  </si>
  <si>
    <t>FTE Enrollment (Funded): Actual FTE and Percent by Program Area, 2022-23</t>
  </si>
  <si>
    <t>Credit Program Enrollment: Headcount by Program Area, 2022-23</t>
  </si>
  <si>
    <t>Credit Program Enrollment: Headcount by College and Ethnicity/Special Populations, 2022-23</t>
  </si>
  <si>
    <t>Program Enrollment: Headcount by College and Program Area, 2022-23</t>
  </si>
  <si>
    <t>Credit Program Enrollment: Workforce Education, Headcount by College and Program Area, 2022-23</t>
  </si>
  <si>
    <t>Credit Enrollment: Workforce Education, Headcount by College and Apprenticeship Program Areas, 2022-23</t>
  </si>
  <si>
    <t>Credit Program Enrollment, Bachelor's Degree Program, Headcount by College and Ethnicity/Special Populations, 2022-23</t>
  </si>
  <si>
    <t>Credit Program Completers: Headcount by Award Type, 2022-23</t>
  </si>
  <si>
    <t>Minority Credit Program Completers, 2022-23</t>
  </si>
  <si>
    <t>Credit Program Completers: Headcount by College, Award Type, and Sex, 2022-23</t>
  </si>
  <si>
    <t>Credit Program Completers: Headcount by College and Ethnicity/Special Populations, 2022-23</t>
  </si>
  <si>
    <t>Credit Program Completers, Bachelor’s Degree Program, Headcount by College and Ethnicity/Special Populations, 2022-23</t>
  </si>
  <si>
    <t>Operating Expenditures: By Program Area and Category 2022-23</t>
  </si>
  <si>
    <t>Annual Cost Analysis: Expenditures by College Function, 2022-23</t>
  </si>
  <si>
    <t>Annual Cost Analysis: Percentage by College and Function, 2022-23</t>
  </si>
  <si>
    <t>Annual Cost Analysis: Expenditures by College and Category, 2022-23</t>
  </si>
  <si>
    <t>Cost Analysis Summary, 2022-23</t>
  </si>
  <si>
    <t xml:space="preserve"> FTE Based on Actual Credit Hours, 2022-23</t>
  </si>
  <si>
    <t>Annual Costs Analysis: Per Credit Hour, 2022-23</t>
  </si>
  <si>
    <t>Student Fees for Lower-Level Credit Programs: Resident Students, Colleges by Fee Type, Fee Per Credit Hour, Fall 2023-24</t>
  </si>
  <si>
    <t>Student Fees for Lower-Level Credit Programs: Non-Resident Students, Colleges by Fee Type, Fee Per Credit Hour, Fall 2023-24</t>
  </si>
  <si>
    <t>Student Fees Comparison for Lower-Level Credit Programs: Resident and Non-Resident Student Fees by College, Fall 2022 and Fall 2023</t>
  </si>
  <si>
    <t>Student Fees for Upper-Level Credit Programs: Resident Students, Colleges by Fee Type, Fee Per Credit Hour, Fall 2023-24</t>
  </si>
  <si>
    <t>Student Fees for Upper-Level Credit Programs: Non-Resident Students, Colleges by Fee Type, Fee Per Credit Hour, Fall 2023-24</t>
  </si>
  <si>
    <t>Student Fees Comparison for Upper-Level Credit Programs: Resident and Non-Resident Student Fees by College, Fall 2022 and Fall 2023</t>
  </si>
  <si>
    <t>Facilities Sites, Inventory, and Value by College, 2022-23</t>
  </si>
  <si>
    <t>Fall Headcount Enrollment: Full-Time/Part-Time by Age Ranges, Fall 2023 Beginning-of-Term</t>
  </si>
  <si>
    <t>Employee Headcount by Occupation, Fall 2023-24</t>
  </si>
  <si>
    <t>Employee Headcount by Occupational Activity, Fall 2023-24</t>
  </si>
  <si>
    <t>Employee Headcount: Full-Time/Part-Time by Ethnicity and Sex, Fall 2023-24</t>
  </si>
  <si>
    <t>College Employee Headcount by Occupational Activity: Full-Time/Part-Time, Ethnicity, and Sex, Fall 2023-24</t>
  </si>
  <si>
    <t>Average Salary of Full-Time Instructional Personnel by Semesters Employed, Fall 2013-14 through Fall 2023-24</t>
  </si>
  <si>
    <t>Average Salary of Full-Time Instructional Personnel: College by Semesters Employed, Fall 2023-24</t>
  </si>
  <si>
    <t>Average Converted Salary of Full-Time Instructional Personnel: Headcount and Salary by College and Faculty Degree, Fall 2023-24</t>
  </si>
  <si>
    <t>Fall 2024 Annual Personnel Reports</t>
  </si>
  <si>
    <t>Fall 2023-24</t>
  </si>
  <si>
    <t>Fact Book 6.2T
Florida College System
Employee Headcount
by Occupational Activity
Fall 2023-24</t>
  </si>
  <si>
    <t>Fact Book 1.1T
Florida College System
Fall Headcount Enrollment
Full-Tme/Part-Time
Fall 2023 Beginning-of-Term</t>
  </si>
  <si>
    <t>Source: Federal IPEDS EF2 based on data based on data from the 2024 Student Data Base Fall Beginning-of-Term (refer to table 1.3T)</t>
  </si>
  <si>
    <t>Fact Book 1.2T
Florida College System
Race/Ethnicity Fall Headcount Enrollment
Fall 2023 Beginning-of-Term</t>
  </si>
  <si>
    <t>Fact Book 1.5T
Florida College System
Fall Headcount Enrollment
Fall 2019-2023 Beginning-of-Term</t>
  </si>
  <si>
    <t xml:space="preserve">
Fact Book 1.6T
Florida College System
Race/Ethnicity Fall Headcount Enrollment
Fall 2019-2023 Beginning-of-Term</t>
  </si>
  <si>
    <t>Fact Book 1.7T
Florida College System
Fall Headcount Enrollment
Full-Time/Part-Time by Age Ranges
Students Enrolled for Credit
Fall 2023 Beginning-of-Term</t>
  </si>
  <si>
    <t>Fact Book 2.1T
Florida College System
Annual Student Headcount
2023-24</t>
  </si>
  <si>
    <t>Fall 2023</t>
  </si>
  <si>
    <t>Source: Federal IPEDS EF2 based on data based on data from the 2024 Student Data Base Fall Beginning-of-Term (refer to table 1.4T)</t>
  </si>
  <si>
    <t>Source: Federal IPEDS EF2 based on data from 2024 Student Data Base Fall Beginning-of-Term</t>
  </si>
  <si>
    <t>Note1: Number of Full-Time students with unknown sex not included = 1859</t>
  </si>
  <si>
    <t>Note2: Number of Part-Time students with unknown sex not included = 3498</t>
  </si>
  <si>
    <t>Source: Federal IPEDS EF2 based on data from the 2019-2020 through 2023-2024 Student Data Base Fall Beginning-of-Term (refer to table 1.3T for current year)</t>
  </si>
  <si>
    <t>Source: Data based upon the 2019-2020 through 2023-2024 Student Data Base Fall Beginning-of-Term (refer to table 1.4T for current year)</t>
  </si>
  <si>
    <t>In 2019-20, some end-of-term data was used to produce this report for Daytona, Fla SC at Jax and St. Johns River</t>
  </si>
  <si>
    <t>Source: Federal IPEDS EF2 based on data from 2023-2024 Student Data Base Fall Beginning-of-Term</t>
  </si>
  <si>
    <t>Note: Full-Time and Part-Time students having unknown sex are not included.</t>
  </si>
  <si>
    <t xml:space="preserve">PERA2208q: HEADCOUNT REPORT LUD, HDCNT </t>
  </si>
  <si>
    <t>SOURCE: 2022-23 Student Data Base and EA-3</t>
  </si>
  <si>
    <t>Fact Book 2.4T
Florida College System
Annual Disability Headcount Enrollment
2019-2023</t>
  </si>
  <si>
    <t xml:space="preserve">PERA2208q </t>
  </si>
  <si>
    <t>SOURCE: 2023 Student Data Base</t>
  </si>
  <si>
    <t>PERA2208q</t>
  </si>
  <si>
    <t xml:space="preserve">Source: 2223 Student Data Base </t>
  </si>
  <si>
    <t>Fact Book 3.1T
Florida College System
FTE Enrollment (Funded) by Program Area
2022-2023</t>
  </si>
  <si>
    <t>Fact Book 3.4T
Florida College System
FTE Enrollment (Funded)
Actual FTE and Percent by Program Area
2022-23</t>
  </si>
  <si>
    <t>Fact Book 4.1T
Florida College System
Credit Program Enrollment
Headcount by Program Area
2022-23</t>
  </si>
  <si>
    <t>Source: 2023 Student Data Base</t>
  </si>
  <si>
    <t>* Upper Level Institutional Credit Programs.</t>
  </si>
  <si>
    <t>Fact Book 4.2T
Florida College System
Credit Program Enrollment
Headcount by Award Type
2022-23</t>
  </si>
  <si>
    <t>Race/Ethnicity and Sex</t>
  </si>
  <si>
    <t>Fact Book 4.3.1T
Florida College System
Credit Program Enrollment
Associate in Arts Degree Program
Headcount by College by Race/Ethnicity and Special Populations
2022-2023</t>
  </si>
  <si>
    <t>Fact Book 4.3.2T
Florida College System
Credit Program Enrollment
Educator Preparation Institute Certificate Program
Headcount by College by Race/Ethnicity and Special Populations
2022-2023</t>
  </si>
  <si>
    <t>Source: 2023Student Data Base</t>
  </si>
  <si>
    <t>Fact Book 4.3.3T
Florida College System
Credit Program Enrollment
Certificate of Professional Prep Program
Headcount by College by Race/Ethnicity and Special Populations
2022-2023</t>
  </si>
  <si>
    <t>Fact Book 4.3.4T
Florida College System
Credit Program Enrollment
Associate in Science Degree Program
Headcount by College by Race/Ethnicity and Special Populations
2022-2023</t>
  </si>
  <si>
    <t>Fact Book 4.3.5T
Florida College System
Credit Program Enrollment
Career Certificate and Apprenticeship
Headcount by College by Race/Ethnicity and Special Populations
2022-2023</t>
  </si>
  <si>
    <t>Fact Book 4.3.6T
Florida College System
Credit Program Enrollment
College Credit Certificate
Headcount by College by Race/Ethnicity and Special Populations
2022-2023</t>
  </si>
  <si>
    <t>Fact Book 4.3.7T
Florida College System
Credit Program Enrollment
Advanced Technical Certificate Program
Headcount by College by Race/Ethnicity and Special Populations
2022-2023</t>
  </si>
  <si>
    <t>Fact Book 4.3.8T
Florida College System
Credit Program Enrollment
All Program Areas
Headcount by College by Race/Ethnicity and Special Populations
2022-2023</t>
  </si>
  <si>
    <t>Fact Book 4.4T
Florida College System
Program Enrollment
Headcount by College and Program Area
2022-2023</t>
  </si>
  <si>
    <t>Other = These figures reflect students enrolled in apprenticeship courses, and students who are  enrolled in courses related to employment, as general freshmen or for other personal objectives. There may be some duplication between major program areas.</t>
  </si>
  <si>
    <t>Fact Book 4.5T
Florida College System
Credit Program Enrollment: Workforce Education
Headcount by College and Program Area
2022-23</t>
  </si>
  <si>
    <t>*Cooperative training is also included in vocational program areas</t>
  </si>
  <si>
    <t>Co-Op Training*</t>
  </si>
  <si>
    <t>Fact Book 4.6T
Florida College System
Credit Program Enrollment
Workforce Education
Headcount by College and Apprenticeship Program Areas
2022-2023</t>
  </si>
  <si>
    <t>Fact Book 4.7.1T
Florida College System
Credit Program Enrollment
Educational Bachelor's Degree Program
Headcount by College by Race/Ethnicity and Special Populations
2022-2023</t>
  </si>
  <si>
    <t>Fact Book 4.7.2T
Florida College System
Credit Program Enrollment
Nursing Bachelor's Degree Program
Headcount by College by Race/Ethnicity and Special Populations
2022-2023</t>
  </si>
  <si>
    <t>Fact Book 4.7.3T
Florida College System
Credit Program Enrollment
Other Bachelor's Degree Program
HHeadcount by College by Race/Ethnicity and Special Populations
2022-2023</t>
  </si>
  <si>
    <t>Fact Book 4.7.4T
Florida College System
Credit Program Enrollment
All Bachelor's Degree Program
Headcount by College by Race/Ethnicity and Special Populations
2022-2023</t>
  </si>
  <si>
    <t>Disadvantaged - economically or academically</t>
  </si>
  <si>
    <t>Source: 2023 AA1A</t>
  </si>
  <si>
    <t>Fact Book 5.1T
Florida College System
Credit Program Completers
Headcount by Award Type
2022-2023</t>
  </si>
  <si>
    <t>Fact Book 5.2T
Florida College System
Minority Credit Program Completers
Headcount by Award Type
2022-2023</t>
  </si>
  <si>
    <t>Fact Book 5.3T
Florida College System
Credit Program Completers
Headcount by College, Award Type, and Sex
2022-2023</t>
  </si>
  <si>
    <t>Unknown = Unknown Sex and/or Race</t>
  </si>
  <si>
    <t>Fact Book 5.4.1T
Florida College System
Credit Program Completers
Associate in Arts Degree Program
Headcount by College by Race/Ethnicity and Special Populations
2022-2023</t>
  </si>
  <si>
    <t>Fact Book 5.4.2T
Florida College System
Credit Program Completers
Educator Preparation Institute Certificate Program
Headcount by College by Race/Ethnicity and Special Populations
2022-2023</t>
  </si>
  <si>
    <t>Fact Book 5.4.3T
Florida College System
Credit Program Completers
Certificate of Professional Prep
Headcount by College by Race/Ethnicity and Special Populations
2022-2023</t>
  </si>
  <si>
    <t>Fact Book 5.4.4T
Florida College System
Credit Program Completers
Workforce Education: Associate in Science
Headcount by College by Race/Ethnicity and Special Populations
2022-2023</t>
  </si>
  <si>
    <t>Fact Book 5.4.5T
Florida College System
Credit Program Completers
Workforce Education: Career Certificate and Apprenticeship
Headcount by College by Race/Ethnicity and Special Populations
2022-2023</t>
  </si>
  <si>
    <t>Fact Book 5.4.6T
Florida College System
Credit Program Completers
Workforce Education: College Credit Certificate
Headcount by College by Race/Ethnicity and Special Populations
2022-2023</t>
  </si>
  <si>
    <t>Fact Book 5.4.7T
Florida College System
Credit Program Completers
Workforce Education: Advanced Technical Certificate Program
Headcount by College by Race/Ethnicity and Special Populations
2022-2023</t>
  </si>
  <si>
    <t>Fact Book 5.4.8T
Florida College System
Credit Program Completers
All Program Areas
Headcount by College by Race/Ethnicity and Special Populations
2022-2023</t>
  </si>
  <si>
    <t>Fact Book 5.5.1.T
Florida College System
Credit Program Completers
Educational Bachelor's Degree Program
Headcount by College by Race/Ethnicity and Special Populations
2022-2023</t>
  </si>
  <si>
    <t>Fact Book 5.5.2.T
Florida College System
Credit Program Completers
Nursing Bachelor's Degree Program
Headcount by College by Race/Ethnicity and Special Populations
2022-2023</t>
  </si>
  <si>
    <t>Fact Book 5.5.3.T
Florida College System
Credit Program Completers
Other Bachelor's Degree Program
Headcount by College by Race/Ethnicity and Special Populations
2022-2023</t>
  </si>
  <si>
    <t>Fact Book 5.5.4.T
Florida College System
Credit Program Completers
All Bachelor's Degree Program
Headcount by College by Race/Ethnicity and Special Populations
2022-2023</t>
  </si>
  <si>
    <t xml:space="preserve">PERA 2208q </t>
  </si>
  <si>
    <t>PERA 2208q</t>
  </si>
  <si>
    <t>Fact Book 6.3T
Florida College System
Employee Headcount
Full-Time/Part-Time by Race/Ethnicity and Sex
Fall 2023-24</t>
  </si>
  <si>
    <t>Fact Book 6.4T
Florida College System
College Employee Headcount by Occupational Activity, Full-Time/Part-Time, Race/Ethnicity and Sex
Fall 2023-2024</t>
  </si>
  <si>
    <t>Source: Fall 2012-13 through 2023-24 Annual Personnel Reports</t>
  </si>
  <si>
    <t>Fact Book 6.6T
Florida College System
College by Semesters Employed
Fall Term 2023-24</t>
  </si>
  <si>
    <t>Source: APR2024</t>
  </si>
  <si>
    <t>Notes: Temporary employees are not included. Full-time faculty with contracts for less than 2 terms are not included.  
*2.0 Semester Equivalents have been determined by the application of conversion factors to the 2.5 and 3.0 semester salaries. These contract periods have been adjusted to develop a salary composite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</si>
  <si>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PERA 2208q- APPANSLC</t>
  </si>
  <si>
    <t>Fact Book 6.7T
Florida College System
Average Converted Salary of Full-Time Instructional Personnel by College and Degree
Fall Term 2023-24</t>
  </si>
  <si>
    <t>PERA2208</t>
  </si>
  <si>
    <t>Fact Book 1.3T
Florida College System
Fall Headcount Enrollment
Full-Time/Part-Time by Race/Ethnicity and Sex
Students Enrolled for Credit
Fall 2023 Beginning-of-Term</t>
  </si>
  <si>
    <t>Fact Book 1.4T
Florida College System
Fall Headcount Enrollment
Colleges by Race/Ethnicity and Sex
Fall 2023 Beginning-of-Term</t>
  </si>
  <si>
    <t>Race/Ethnicity</t>
  </si>
  <si>
    <t>All Employees (6.1T)</t>
  </si>
  <si>
    <t>Faculty (6.2T)</t>
  </si>
  <si>
    <t>Full-Time (6.4T)</t>
  </si>
  <si>
    <t>Part-Time (6.4T)</t>
  </si>
  <si>
    <t>Unduplicated Enrolled and # of Degrees/Certificates Awarded (2.2T, 5.1T)</t>
  </si>
  <si>
    <t>Bachelor's Degree Program (4.7.4T, 5.5.4T)</t>
  </si>
  <si>
    <t>Associate in Arts Degree (AA) (4.2T, 5.1T)</t>
  </si>
  <si>
    <t>Associate in Science Degree (AS) (4.2T, 5.1T)</t>
  </si>
  <si>
    <t>College Credit Certificates (CCC) (4.4T, 5.4.6T)</t>
  </si>
  <si>
    <t>Career Certificates (CC-ATD)(N/A)</t>
  </si>
  <si>
    <t>Total Annual Student Headcount (2.2T)</t>
  </si>
  <si>
    <t>Full-Time Students (1.1T)</t>
  </si>
  <si>
    <t>Part-Time Students (1.1T)</t>
  </si>
  <si>
    <t>Average Full-Time Student Age (N/A)</t>
  </si>
  <si>
    <t>Average Part-Time Student Age (N/A)</t>
  </si>
  <si>
    <t>Sex (1.3T)</t>
  </si>
  <si>
    <t>Minority Enrollment (1.2T)</t>
  </si>
  <si>
    <t>College and Vocational Preparatory (4.4T)</t>
  </si>
  <si>
    <t>Adult Education and Basic Secondary  (4.4T)</t>
  </si>
  <si>
    <t>Continuing Workforce Education  (4.4T)</t>
  </si>
  <si>
    <t>Life Long Learning (4.4T)</t>
  </si>
  <si>
    <t>Recreation and Leisure  (4.4T)</t>
  </si>
  <si>
    <t>Apprenticeship (4.5T)</t>
  </si>
  <si>
    <t>Educator Preparation Institute (EPI) (4.4T, 5.1T)</t>
  </si>
  <si>
    <t>Certificate of Professional Prep  (4.4T, 5.1T)</t>
  </si>
  <si>
    <t>Advanced Technical Certificate (ATC) (4.3.7T, 5.4.7T)</t>
  </si>
  <si>
    <t>Fact Book 6.5T
Florida College System
Average Salary of Full-Time Instructional Personnel by Semesters Employed
Fall 2012-23 through Fall 2023-24</t>
  </si>
  <si>
    <t>Fact Book 2.2T</t>
  </si>
  <si>
    <t>Florida College System</t>
  </si>
  <si>
    <t>Annual Unduplicated Student Headcount Enrollment</t>
  </si>
  <si>
    <t>DIVISION</t>
  </si>
  <si>
    <t>LOWER/NON-CREDIT</t>
  </si>
  <si>
    <t>UPPER</t>
  </si>
  <si>
    <t>ALL</t>
  </si>
  <si>
    <t>STUDENTS
SERVED</t>
  </si>
  <si>
    <t>STUDENTS
ENROLLED IN
A COURSE</t>
  </si>
  <si>
    <t>FUNDED
STUDENTS
ENROLLED IN
A COURSE</t>
  </si>
  <si>
    <t>Eastern Florida</t>
  </si>
  <si>
    <t>Broward</t>
  </si>
  <si>
    <t>Central Florida</t>
  </si>
  <si>
    <t>Chipola</t>
  </si>
  <si>
    <t>Daytona</t>
  </si>
  <si>
    <t>FL SouthWestern</t>
  </si>
  <si>
    <t>Fla SC at Jax</t>
  </si>
  <si>
    <t>Florida Keys</t>
  </si>
  <si>
    <t>Gulf Coast</t>
  </si>
  <si>
    <t>Hillsborough</t>
  </si>
  <si>
    <t>Indian River</t>
  </si>
  <si>
    <t>Florida Gateway</t>
  </si>
  <si>
    <t>Lake Sumter</t>
  </si>
  <si>
    <t>State College FL</t>
  </si>
  <si>
    <t>Miami Dade</t>
  </si>
  <si>
    <t>North Florida</t>
  </si>
  <si>
    <t>Northwest Fla</t>
  </si>
  <si>
    <t>Palm Beach State</t>
  </si>
  <si>
    <t>Pasco-Hernando</t>
  </si>
  <si>
    <t>Pensacola</t>
  </si>
  <si>
    <t>Polk</t>
  </si>
  <si>
    <t>St. Johns River</t>
  </si>
  <si>
    <t>St. Petersburg</t>
  </si>
  <si>
    <t>Santa Fe</t>
  </si>
  <si>
    <t>Seminole State</t>
  </si>
  <si>
    <t>South Florida</t>
  </si>
  <si>
    <t>Tallahassee</t>
  </si>
  <si>
    <t>Valencia</t>
  </si>
  <si>
    <t>System</t>
  </si>
  <si>
    <t>CCTCMIS: HEADCOUNT REPORT LUD, HDCNT - 08/02/2023   10:32 AM</t>
  </si>
  <si>
    <t>SOURCE:  2022-23 Student Data Base</t>
  </si>
  <si>
    <t>Notes:  Upper Division includes any student enrolled in an upper division course or granted a baccalaureate degree.  Lower Division/Non-Credit includes any student enrolled in a lower division or</t>
  </si>
  <si>
    <t>non-credit course or granted an award other than a baccalaureate degree or was reported with no course enrollment.</t>
  </si>
  <si>
    <t>Students Served - Any student reported on the Student Database.  May not be enrolled in a course, but was granted an award or acceleration credit or other service.</t>
  </si>
  <si>
    <t>Students Enrolled in a Course - Student reported on the Student Database that was enrolled in any course.</t>
  </si>
  <si>
    <t>Funded Students Enrolled in a Course - Student reported on the Student Database and eligible for state funding, so that the hours count toward Funded FTE.</t>
  </si>
  <si>
    <t>FACT BOOK 3.2.1T</t>
  </si>
  <si>
    <t>FLORIDA COLLEGE SYSTEM</t>
  </si>
  <si>
    <t>FTE ENROLLMENT: FUNDED, LOWER DIVISION</t>
  </si>
  <si>
    <t xml:space="preserve"> </t>
  </si>
  <si>
    <t>2022-23 FTE-3</t>
  </si>
  <si>
    <t>A &amp; P</t>
  </si>
  <si>
    <t>POSTSEC
VOC</t>
  </si>
  <si>
    <t>DEV ED</t>
  </si>
  <si>
    <t>DEV ED
EAP</t>
  </si>
  <si>
    <t>POSTSEC
ADULT
VOC</t>
  </si>
  <si>
    <t>APPRN
CLASS</t>
  </si>
  <si>
    <t>APPRN
OJT</t>
  </si>
  <si>
    <t>ADULT
BASIC</t>
  </si>
  <si>
    <t>LTRCY
EAP</t>
  </si>
  <si>
    <t>ADULT
SEC</t>
  </si>
  <si>
    <t>GED
PREP</t>
  </si>
  <si>
    <t>VOC
PREP</t>
  </si>
  <si>
    <t>VOC
PREP
EAP</t>
  </si>
  <si>
    <t>TOTAL</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</si>
  <si>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</si>
  <si>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</si>
  <si>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</si>
  <si>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</si>
  <si>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</si>
  <si>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</si>
  <si>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</si>
  <si>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</si>
  <si>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</si>
  <si>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</si>
  <si>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</si>
  <si>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</si>
  <si>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</si>
  <si>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</si>
  <si>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</si>
  <si>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</si>
  <si>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</si>
  <si>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</si>
  <si>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</si>
  <si>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</si>
  <si>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</si>
  <si>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</si>
  <si>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</si>
  <si>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</si>
  <si>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</si>
  <si>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</si>
  <si>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</si>
  <si>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</si>
  <si>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</si>
  <si>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CCTCMIS: FTECOL, CO3F29L - 08/02/2023   10:14 AM</t>
  </si>
  <si>
    <t>SOURCE:  2022-23 STUDENT DATA BASE</t>
  </si>
  <si>
    <t>FACT BOOK 3.2.2T</t>
  </si>
  <si>
    <t>FTE ENROLLMENT: FUNDED, LOWER AND UPPER DIVISION</t>
  </si>
  <si>
    <t>UPPER
DIVISION</t>
  </si>
  <si>
    <t>CCTCMIS: FTECOL, CO3F29C - 08/02/2023   10:15 AM</t>
  </si>
  <si>
    <t>Fact Book 2.3.1T</t>
  </si>
  <si>
    <t>2018-19 Through 2022-23</t>
  </si>
  <si>
    <t>Students Served - Lower Division/Non-Credit</t>
  </si>
  <si>
    <t>2018 - 19</t>
  </si>
  <si>
    <t>2019 - 20</t>
  </si>
  <si>
    <t>2020 - 21</t>
  </si>
  <si>
    <t>2021 - 22</t>
  </si>
  <si>
    <t>2022 - 23</t>
  </si>
  <si>
    <t>CCTCMIS: HEADCOUNT REPORT HISTORY LUD, HDHST - 08/02/2023   10:32 AM</t>
  </si>
  <si>
    <t>SOURCE:  2018-19 Through 2022-23 Student Data Base</t>
  </si>
  <si>
    <t>Notes:  Students Served - Any student reported on the Student Database.  May not be enrolled in a course, but was granted an award or acceleration credit or other service.</t>
  </si>
  <si>
    <t>Lower Division/Non-Credit includes any student enrolled in a lower division or non-credit course or granted an award other than a baccalaureate degree or was reported with no course enrollment.</t>
  </si>
  <si>
    <t>Fact Book 2.3.2T</t>
  </si>
  <si>
    <t>Students Served - Upper Division</t>
  </si>
  <si>
    <t>Upper Division includes any student enrolled in an upper division course or granted a baccalaureate degree.</t>
  </si>
  <si>
    <t>Fact Book 2.3.3T</t>
  </si>
  <si>
    <t>Students Served - All:  Lower Division/Non-Credit and Upper Division</t>
  </si>
  <si>
    <t>Fact Book 2.3.4T</t>
  </si>
  <si>
    <t>Students Enrolled in a Course - Lower Division/Non-Credit</t>
  </si>
  <si>
    <t>Notes:  Students Enrolled in a Course - Student reported on the Student Database that was enrolled in any course.</t>
  </si>
  <si>
    <t>Lower Division/Non-Credit includes any student enrolled in a lower division or non-credit course.</t>
  </si>
  <si>
    <t>Fact Book 2.3.5T</t>
  </si>
  <si>
    <t>Students Enrolled in a Course - Upper Division</t>
  </si>
  <si>
    <t>Upper Division includes any student enrolled in an upper division course.</t>
  </si>
  <si>
    <t>Fact Book 2.3.6T</t>
  </si>
  <si>
    <t>Students Enrolled in a Course - All:  Lower Division/Non-Credit and Upper Division</t>
  </si>
  <si>
    <t>Fact Book 2.3.7T</t>
  </si>
  <si>
    <t>Funded Students Enrolled in a Course - Lower Division/Non-Credit</t>
  </si>
  <si>
    <t>Notes:  Funded Students Enrolled in a Course - Student reported on the Student Database and eligible for state funding, so that the hours count toward Funded FTE.</t>
  </si>
  <si>
    <t>Fact Book 2.3.8T</t>
  </si>
  <si>
    <t>Funded Students Enrolled in a Course - Upper Division</t>
  </si>
  <si>
    <t>Fact Book 2.3.9T</t>
  </si>
  <si>
    <t>Funded Students Enrolled in a Course - All:  Lower Division/Non-Credit and Upper Division</t>
  </si>
  <si>
    <t>Operating Expenditures</t>
  </si>
  <si>
    <t>Percentage By Category</t>
  </si>
  <si>
    <t>OPERATING EXPENDITURES</t>
  </si>
  <si>
    <t>Advanced and Professional</t>
  </si>
  <si>
    <t>Capital Outlay</t>
  </si>
  <si>
    <t>Current Expense</t>
  </si>
  <si>
    <t>Non-Instructional</t>
  </si>
  <si>
    <t>PSAV</t>
  </si>
  <si>
    <t>PSV</t>
  </si>
  <si>
    <t>Personnel Expense (Full-Time)</t>
  </si>
  <si>
    <t>Personnel Expense (Part-Time)</t>
  </si>
  <si>
    <t>Developmental Edcuation</t>
  </si>
  <si>
    <t>Operating Expenditures by Category</t>
  </si>
  <si>
    <t>Operating Expenditures by Program Area</t>
  </si>
  <si>
    <t>Category Total</t>
  </si>
  <si>
    <t>Program Area Total</t>
  </si>
  <si>
    <t>Total Expenditures excluding transfers</t>
  </si>
  <si>
    <t>Percentage By Program Area</t>
  </si>
  <si>
    <t>Dev Ed</t>
  </si>
  <si>
    <t>Table 7.2T</t>
  </si>
  <si>
    <t>Operating Budget - Funding History</t>
  </si>
  <si>
    <t>General Revenue</t>
  </si>
  <si>
    <t>Lottery Funds</t>
  </si>
  <si>
    <t>Federal Stabilization Funds</t>
  </si>
  <si>
    <t>Student Fees</t>
  </si>
  <si>
    <t>Total Educ. &amp; Gen. Budget</t>
  </si>
  <si>
    <t>Updated-Actual</t>
  </si>
  <si>
    <t>Revised (Reductions)</t>
  </si>
  <si>
    <t>2008-09</t>
  </si>
  <si>
    <t>2009-10</t>
  </si>
  <si>
    <t>2010-11</t>
  </si>
  <si>
    <t>2011-12</t>
  </si>
  <si>
    <t>2012-13</t>
  </si>
  <si>
    <t>2013-14</t>
  </si>
  <si>
    <t>2014-15</t>
  </si>
  <si>
    <t>2015-16</t>
  </si>
  <si>
    <t>2016-17</t>
  </si>
  <si>
    <t>2017-18</t>
  </si>
  <si>
    <t>2018-19</t>
  </si>
  <si>
    <t>2019-20</t>
  </si>
  <si>
    <t>2020-21</t>
  </si>
  <si>
    <t>2021-22</t>
  </si>
  <si>
    <t>2023-24</t>
  </si>
  <si>
    <t>Note: 2023-24 is based on actual legislative appropriations, and estimated student fees and FTE.</t>
  </si>
  <si>
    <t>Fact Book 7.1T - WITH AMOUNTS</t>
  </si>
  <si>
    <t>Fact Book 7.1T - FACT BOOK FORMAT</t>
  </si>
  <si>
    <t xml:space="preserve">THE FLORIDA COLLEGE SYSTEM </t>
  </si>
  <si>
    <t>2022-23 ANNUAL COST ANALYSIS</t>
  </si>
  <si>
    <t>EXPENDITURES BY FUNCTION</t>
  </si>
  <si>
    <t>COLLEGE</t>
  </si>
  <si>
    <t>DIRECT INSTRUCTION</t>
  </si>
  <si>
    <t>ACADEMIC SUPPORT</t>
  </si>
  <si>
    <t>STUDENT SERVICES</t>
  </si>
  <si>
    <t>INSTITUTIONAL SUPPORT</t>
  </si>
  <si>
    <t>PLANT OPER.&amp; MAINTENANCE</t>
  </si>
  <si>
    <t>TOTAL
INSTRUCTIONAL
COSTS</t>
  </si>
  <si>
    <t>UNALLOCATED COSTS EXCLUDING TRANSFERS</t>
  </si>
  <si>
    <t>TOTAL EXPENSES EXCLUDING TRANSFERS</t>
  </si>
  <si>
    <t>TRANSFERS</t>
  </si>
  <si>
    <t>GRAND TOTAL</t>
  </si>
  <si>
    <t>EASTERN FLORIDA</t>
  </si>
  <si>
    <t>BROWARD</t>
  </si>
  <si>
    <t>CENTRAL FLORIDA</t>
  </si>
  <si>
    <t>CHIPOLA</t>
  </si>
  <si>
    <t>DAYTONA</t>
  </si>
  <si>
    <t>FL SOUTHWESTERN</t>
  </si>
  <si>
    <t>FSC, JACKSONVILLE</t>
  </si>
  <si>
    <t>FLORIDA KEYS</t>
  </si>
  <si>
    <t>GULF COAST</t>
  </si>
  <si>
    <t>HILLSBOROUGH</t>
  </si>
  <si>
    <t>INDIAN RIVER</t>
  </si>
  <si>
    <t>GATEWAY</t>
  </si>
  <si>
    <t>LAKE-SUMTER</t>
  </si>
  <si>
    <t>SCF, MANATEE-SARASOTA</t>
  </si>
  <si>
    <t>MIAMI DADE</t>
  </si>
  <si>
    <t>NORTH FLORIDA</t>
  </si>
  <si>
    <t>NORTHWEST FLORIDA</t>
  </si>
  <si>
    <t>PALM BEACH</t>
  </si>
  <si>
    <t>PASCO-HERNANDO</t>
  </si>
  <si>
    <t>PENSACOLA</t>
  </si>
  <si>
    <t>SAINT JOHNS RIVER</t>
  </si>
  <si>
    <t>SAINT PETERSBURG</t>
  </si>
  <si>
    <t>SANTA FE</t>
  </si>
  <si>
    <t>SEMINOLE</t>
  </si>
  <si>
    <t>SOUTH FLORIDA</t>
  </si>
  <si>
    <t>TALLAHASSEE</t>
  </si>
  <si>
    <t>VALENCIA</t>
  </si>
  <si>
    <t>NOTE: DUE TO ROUNDING, COLUMNS AND ROWS MAY NOT FOOT AND CROSS-FOOT.</t>
  </si>
  <si>
    <t>THE FLORIDA COLLEGE SYSTEM</t>
  </si>
  <si>
    <t>EXPENDITURES BY CATEGORY</t>
  </si>
  <si>
    <t>PERSONNEL EXPENSE</t>
  </si>
  <si>
    <t>COLLEGES</t>
  </si>
  <si>
    <t>FULL-TIME</t>
  </si>
  <si>
    <t>PART-TIME</t>
  </si>
  <si>
    <t>TOTAL PERSONNEL
EXPENSE</t>
  </si>
  <si>
    <t>CURRENT EXPENSES</t>
  </si>
  <si>
    <t>CAPITAL EXPENSES</t>
  </si>
  <si>
    <t>TOTAL EXPENSES
EXCLUDING
TRANSFERS</t>
  </si>
  <si>
    <t>% OF TOTAL EXPENSES</t>
  </si>
  <si>
    <t>2022-23 COST ANALYSIS SUMMARY</t>
  </si>
  <si>
    <t>STATE FUNDABLE FTE</t>
  </si>
  <si>
    <t>STATE FUNDABLE FTE (CONTINUED)</t>
  </si>
  <si>
    <t>NON-STATE FUNDABLE FTE</t>
  </si>
  <si>
    <t>TOTALS</t>
  </si>
  <si>
    <t>CONSOLIDATED SUMMARY</t>
  </si>
  <si>
    <t>UPPER LEVEL ADVANCED &amp; PROFESSIONAL</t>
  </si>
  <si>
    <t>LOWER LEVEL ADVANCED &amp; PROFESSIONAL</t>
  </si>
  <si>
    <t>POST SECONDARY VOCATIONAL</t>
  </si>
  <si>
    <t>TOTAL COLLEGE CREDIT</t>
  </si>
  <si>
    <t>DEVELOPMENTAL EDUCATION</t>
  </si>
  <si>
    <t>ENGLISH FOR ACADEMIC PURPOSED DEVELOPMENTAL EDUCATION</t>
  </si>
  <si>
    <t>TOTAL DEVELOPMENTAL EDUCATION</t>
  </si>
  <si>
    <t>TOTAL COLLEGE CREDIT &amp; DEVELOPMNETAL EDUCATION</t>
  </si>
  <si>
    <t>EDUCATOR PREPARATION INSTITUTE</t>
  </si>
  <si>
    <t>APPRENTICE CLASSROOM</t>
  </si>
  <si>
    <t>APPRENTICE ON THE JOB TRAINING</t>
  </si>
  <si>
    <t>TOTAL APPRENTICE</t>
  </si>
  <si>
    <t>POST SECONDARY ADULT VOCATIONAL</t>
  </si>
  <si>
    <t>VOCATIONAL PREPARATION</t>
  </si>
  <si>
    <t>ENGLISH FOR ACADEMIC PURPOSES VOCATIONAL PREPARATION</t>
  </si>
  <si>
    <t>ADULT BASIC</t>
  </si>
  <si>
    <t>ADULT SECONDARY</t>
  </si>
  <si>
    <t>ADULT GED</t>
  </si>
  <si>
    <t>ENGLISH FOR ACADEMIC PURPOSES LITERACY</t>
  </si>
  <si>
    <t>TOTAL ADULT EDUCATION</t>
  </si>
  <si>
    <t>CONTINUING WORKFORCE EDUCATION</t>
  </si>
  <si>
    <t>TOTAL INSTRUCTIONAL</t>
  </si>
  <si>
    <t>NON-INSTRUCTIONAL</t>
  </si>
  <si>
    <t>2022-23 ACTUAL FTE</t>
  </si>
  <si>
    <t xml:space="preserve">                (BASED ON 30 HOURS)</t>
  </si>
  <si>
    <t>DIRECT INSTRUCTIONAL COSTS</t>
  </si>
  <si>
    <t>SUPPORT COSTS</t>
  </si>
  <si>
    <t>TOTAL COSTS</t>
  </si>
  <si>
    <t>COST PER FTE:</t>
  </si>
  <si>
    <t xml:space="preserve">DIRECT INSTRUCTIONAL </t>
  </si>
  <si>
    <t>SUPPORT</t>
  </si>
  <si>
    <t>2022-23 ACTUAL CREDIT HOURS</t>
  </si>
  <si>
    <t>DIRECT INSTRUCTIONAL COST</t>
  </si>
  <si>
    <t>COST PER CREDIT HOUR:</t>
  </si>
  <si>
    <r>
      <t>NOTE</t>
    </r>
    <r>
      <rPr>
        <vertAlign val="subscript"/>
        <sz val="12"/>
        <rFont val="Arial Narrow"/>
        <family val="2"/>
      </rPr>
      <t>1</t>
    </r>
    <r>
      <rPr>
        <sz val="12"/>
        <rFont val="Arial Narrow"/>
        <family val="2"/>
      </rPr>
      <t>: ALLOCATION BY FUND SOURCE IS DONE BY PERCENTAGE AND DOES NOT REFLECT  ACCOUNTING METHODOLOGY (EXCEPT FOR FEES)</t>
    </r>
  </si>
  <si>
    <r>
      <t>NOTE</t>
    </r>
    <r>
      <rPr>
        <sz val="12"/>
        <rFont val="Arial Narrow"/>
        <family val="2"/>
      </rPr>
      <t>: DUE TO ROUNDING, COLUMNS AND ROWS MAY NOT FOOT AND CROSS-FOOT.</t>
    </r>
  </si>
  <si>
    <t>Advanced &amp; Professional (Upper Level)</t>
  </si>
  <si>
    <t>Advanced &amp; Professional (Lower Level)</t>
  </si>
  <si>
    <t>Post Secondary Vocational</t>
  </si>
  <si>
    <t>Total College Credit</t>
  </si>
  <si>
    <t>Developmental Education</t>
  </si>
  <si>
    <t>EAP** Developmental Education</t>
  </si>
  <si>
    <t>Total Developmental Education</t>
  </si>
  <si>
    <t>Total College Credit &amp; Developmental Education</t>
  </si>
  <si>
    <t>Apprentice Classroom</t>
  </si>
  <si>
    <t>Apprentice OJT***</t>
  </si>
  <si>
    <t>Total Apprentice</t>
  </si>
  <si>
    <t>Postsecondary Adult Vocational</t>
  </si>
  <si>
    <t>Vocational Prep</t>
  </si>
  <si>
    <t>EAP** Vocational Prep</t>
  </si>
  <si>
    <t>Adult Basic</t>
  </si>
  <si>
    <t>Adult Secondary</t>
  </si>
  <si>
    <t>Adult GED</t>
  </si>
  <si>
    <t>EAP** Literacy</t>
  </si>
  <si>
    <t>Total Adult Education</t>
  </si>
  <si>
    <t>Total Instructional</t>
  </si>
  <si>
    <t>Non Instructional</t>
  </si>
  <si>
    <t>Direct Instructional Cost:</t>
  </si>
  <si>
    <t>Support Cost</t>
  </si>
  <si>
    <t>Total Cost</t>
  </si>
  <si>
    <t>Cost Per Credit Hour:</t>
  </si>
  <si>
    <t>Direct Instructional</t>
  </si>
  <si>
    <t>Support</t>
  </si>
  <si>
    <t>EXPENDITURES PER CREDIT HOUR</t>
  </si>
  <si>
    <t>ADVANCED &amp; PROFESSIONAL UPPER LEVEL</t>
  </si>
  <si>
    <t>ADVANCED &amp; PROFESSIONAL LOWER LEVEL</t>
  </si>
  <si>
    <t>APPRENTICESHIP</t>
  </si>
  <si>
    <t>VOCATIONAL PREPARATORY</t>
  </si>
  <si>
    <t>ADULT EDUCATION</t>
  </si>
  <si>
    <t>COLLEGE TOTAL</t>
  </si>
  <si>
    <t>SYSTEM TOTAL</t>
  </si>
  <si>
    <t>STUDENT FEES FOR FALL 2023-24</t>
  </si>
  <si>
    <t>LOWER LEVEL CREDIT PROGRAMS</t>
  </si>
  <si>
    <t>RESIDENT STUDENTS</t>
  </si>
  <si>
    <t>FEE PER CREDIT HOUR</t>
  </si>
  <si>
    <t>TUITION</t>
  </si>
  <si>
    <t>STUDENT AID FINANCIAL FEE</t>
  </si>
  <si>
    <t>STUDENT ACTIVITY FEE</t>
  </si>
  <si>
    <t>CAPITAL IMPROVEMENT FEE</t>
  </si>
  <si>
    <t>TECHNOLOGY FEE</t>
  </si>
  <si>
    <t>2023 FEES FOR ACADEMIC YEAR (30 HOURS)</t>
  </si>
  <si>
    <t>FSC AT JACKSONVILLE</t>
  </si>
  <si>
    <t>ST. JOHNS RIVER</t>
  </si>
  <si>
    <t>ST. PETERSBURG</t>
  </si>
  <si>
    <t>SEMINOLE SCF</t>
  </si>
  <si>
    <t>WEIGHTED MEAN</t>
  </si>
  <si>
    <t>NONRESIDENT STUDENTS</t>
  </si>
  <si>
    <t>OUT-OF-STATE  FEE</t>
  </si>
  <si>
    <t>FINANCIAL AID FEE</t>
  </si>
  <si>
    <r>
      <t xml:space="preserve">CAPITAL </t>
    </r>
    <r>
      <rPr>
        <b/>
        <sz val="12"/>
        <color rgb="FF000000"/>
        <rFont val="Arial"/>
        <family val="2"/>
      </rPr>
      <t xml:space="preserve">IMPROVEMENT </t>
    </r>
    <r>
      <rPr>
        <b/>
        <sz val="12"/>
        <color indexed="8"/>
        <rFont val="Arial"/>
        <family val="2"/>
      </rPr>
      <t>FEE</t>
    </r>
  </si>
  <si>
    <t xml:space="preserve">FLORIDA GATEWAY COLLEGE </t>
  </si>
  <si>
    <t xml:space="preserve"> STUDENT FEES COMPARISON FOR LOWER LEVEL CREDIT PROGRAMS</t>
  </si>
  <si>
    <t>RESIDENT AND NONRESIDENT STUDENT FEES BY COLLEGE</t>
  </si>
  <si>
    <t>FALL 2022 AND FALL 2023</t>
  </si>
  <si>
    <t>Resident Students</t>
  </si>
  <si>
    <t>Nonresident Students</t>
  </si>
  <si>
    <t>FALL 2022 Actual Fees</t>
  </si>
  <si>
    <t>FALL 2023 Actual Fees</t>
  </si>
  <si>
    <t>% Increase</t>
  </si>
  <si>
    <t>BACCALAUREATE DEGREE PROGRAMS</t>
  </si>
  <si>
    <t>OUT-OF-STATE FEE</t>
  </si>
  <si>
    <t>STUDENT FINANCIAL AID FEE</t>
  </si>
  <si>
    <t xml:space="preserve"> STUDENT FEES COMPARISON FOR BACCALAUREATE DEGREE PROGRAMS</t>
  </si>
  <si>
    <t>EASTERN</t>
  </si>
  <si>
    <t>Fact Book 7.14T</t>
  </si>
  <si>
    <t>Facilities</t>
  </si>
  <si>
    <t>Sites, Inventory and Value by College</t>
  </si>
  <si>
    <t>Number of Sites</t>
  </si>
  <si>
    <t>Total Operating Campuses</t>
  </si>
  <si>
    <t>Total Acres</t>
  </si>
  <si>
    <t>Total Owned Buildings</t>
  </si>
  <si>
    <t>Owned Total Gross Square Feet</t>
  </si>
  <si>
    <t>Building Values</t>
  </si>
  <si>
    <t>Content Values</t>
  </si>
  <si>
    <t>Combined Values</t>
  </si>
  <si>
    <t>CCTCMIS - FCSITFACTBK PROGRAM NAME: FCSITFACTBK</t>
  </si>
  <si>
    <t>RUN DATE: 08/22/23 RUN TIME: 14:52:15</t>
  </si>
  <si>
    <t>SOURCE: FCO 2022-23 WINTER/SPRING</t>
  </si>
  <si>
    <t>Value information: Florida College System Risk Management Consortium, dated 11/3/2021 (all colleges except Florida State College at Jacksonville)</t>
  </si>
  <si>
    <t>Value information: Florida State College at Jacksonville, dated March 22, 2021.</t>
  </si>
  <si>
    <t>Notes:</t>
  </si>
  <si>
    <t>* Includes leased</t>
  </si>
  <si>
    <t>** Includes covered walks</t>
  </si>
  <si>
    <t>*** Building and content values do not include builders risk, owned fine art, vehicle, drone, or watercraft values.</t>
  </si>
  <si>
    <t>*To provide meaningful results and to protect the privacy of individual students, data are displayed only when the total number of students in a group is at least 10 and when the performance of individuals would not be disclosed. Data for groups less than 10 are displayed with an asterisk (*).</t>
  </si>
  <si>
    <t>*</t>
  </si>
  <si>
    <t>Return to Table of Contents</t>
  </si>
  <si>
    <t>FACT BOOK 3.4T</t>
  </si>
  <si>
    <t>FTE ENROLLMENT BY DISCIPLINE: FUNDED, LOWER AND UPPER DIVISION</t>
  </si>
  <si>
    <t>CODE
DISCIPLINE</t>
  </si>
  <si>
    <t>1.11.01 AGRICULTURE &amp; NAT RES</t>
  </si>
  <si>
    <t>1.11.02 ARCHITECTURE &amp; ENVIR.</t>
  </si>
  <si>
    <t>1.11.04 BIOLOGICAL SCIENCE</t>
  </si>
  <si>
    <t>1.11.09 ENGINEERING</t>
  </si>
  <si>
    <t>1.11.12 HEALTH PROFESSIONS</t>
  </si>
  <si>
    <t>1.11.19 PHYSICAL SCIENCES</t>
  </si>
  <si>
    <t>1.12.10 FINE AND APPLIED ARTS</t>
  </si>
  <si>
    <t>1.13.11 FOREIGN LANGUAGES</t>
  </si>
  <si>
    <t>1.13.15 LETTERS</t>
  </si>
  <si>
    <t>1.14.08 EDUCATION</t>
  </si>
  <si>
    <t>1.15.05 BUSINESS &amp; MANAGEMENT</t>
  </si>
  <si>
    <t>1.16.07 COMPUTER &amp; INFO. SCI.</t>
  </si>
  <si>
    <t>1.16.17 MATHEMATICS</t>
  </si>
  <si>
    <t>1.17.03 AREA STUDIES</t>
  </si>
  <si>
    <t>1.17.20 PSYCHOLOGY</t>
  </si>
  <si>
    <t>1.17.22 SOCIAL SCIENCES</t>
  </si>
  <si>
    <t>1.18.06 COMMUNICATIONS</t>
  </si>
  <si>
    <t>1.18.13 HOME ECONOMICS</t>
  </si>
  <si>
    <t>1.18.14 LAW</t>
  </si>
  <si>
    <t>1.18.16 LIBRARY SCIENCE</t>
  </si>
  <si>
    <t>1.18.18 MILITARY SCIENCE</t>
  </si>
  <si>
    <t>1.18.21 PUBLIC AFFAIRS</t>
  </si>
  <si>
    <t>1.18.23 THEOLOGY</t>
  </si>
  <si>
    <t>1.18.49 INTERDISCIPLINARY</t>
  </si>
  <si>
    <t>TOTAL ADVANCED &amp; PROFESSIONAL</t>
  </si>
  <si>
    <t>1.21.01 AGRICULTURE</t>
  </si>
  <si>
    <t>1.22.01 MARKETING</t>
  </si>
  <si>
    <t>1.23.01 HEALTH</t>
  </si>
  <si>
    <t>1.24.01 HOME ECONOMICS</t>
  </si>
  <si>
    <t>1.25.01 OFFICE</t>
  </si>
  <si>
    <t>1.26.01 TRADE AND INDUSTRIAL</t>
  </si>
  <si>
    <t>1.27.01 PUBLIC SERVICE</t>
  </si>
  <si>
    <t>TOTAL POSTSECONDARY VOC.</t>
  </si>
  <si>
    <t>1.31.01 DEVELOPMENTAL ED.</t>
  </si>
  <si>
    <t>1.31.03 ESL/EAP DEV. ED.</t>
  </si>
  <si>
    <t>1.50.01 EDUCATOR PREP. INST.</t>
  </si>
  <si>
    <t>TOTAL FTE FOR CREDIT</t>
  </si>
  <si>
    <t>1.21.02 AGRICULTURE</t>
  </si>
  <si>
    <t>1.22.02 MARKETING</t>
  </si>
  <si>
    <t>1.23.02 HEALTH</t>
  </si>
  <si>
    <t>1.24.02 HOME ECONOMICS</t>
  </si>
  <si>
    <t>1.25.02 OFFICE</t>
  </si>
  <si>
    <t>1.26.02 TRADE AND INDUSTRIAL</t>
  </si>
  <si>
    <t>1.27.02 PUBLIC SERVICE</t>
  </si>
  <si>
    <t>TOTAL POSTSECONDARY ADULT VOC</t>
  </si>
  <si>
    <t>1.21.03 AGRICULTURE</t>
  </si>
  <si>
    <t>1.22.03 MARKETING</t>
  </si>
  <si>
    <t>1.23.03 HEALTH</t>
  </si>
  <si>
    <t>1.24.03 HOME ECONOMICS</t>
  </si>
  <si>
    <t>1.25.03 OFFICE</t>
  </si>
  <si>
    <t>1.26.03 TRADE AND INDUSTRIAL</t>
  </si>
  <si>
    <t>1.27.03 PUBLIC SERVICE</t>
  </si>
  <si>
    <t>TOTAL CONTINUING WORKFORCE ED</t>
  </si>
  <si>
    <t>1.29.97 APPRENTICESHIP CLASS</t>
  </si>
  <si>
    <t>1.29.98 APPRENTICESHIP OJT</t>
  </si>
  <si>
    <t>1.29.99 APPRENTICESHIP</t>
  </si>
  <si>
    <t>1.31.02 VOCATIONAL PREP.</t>
  </si>
  <si>
    <t>1.31.04 ESL/EAP VOC. PREP.</t>
  </si>
  <si>
    <t>TOTAL VOCATIONAL PREP.</t>
  </si>
  <si>
    <t>1.32.01 ADULT BASIC</t>
  </si>
  <si>
    <t>1.32.02 ADULT SECONDARY</t>
  </si>
  <si>
    <t>1.32.03 GED PREP.</t>
  </si>
  <si>
    <t>1.32.04 ESL/EAP ADLT LITERACY</t>
  </si>
  <si>
    <t>TOTAL ADULT BASIC / SECONDARY</t>
  </si>
  <si>
    <t>TOTAL FTE:  NON-CREDIT</t>
  </si>
  <si>
    <t>TOTAL FTE:  LOWER DIVISION</t>
  </si>
  <si>
    <t>UPPER DIVISION</t>
  </si>
  <si>
    <t>TOTAL FTE</t>
  </si>
  <si>
    <t>CCTCMIS: FTEDISC - 08/02/2023   10:24 AM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</si>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</sst>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
    <numFmt numFmtId="166" formatCode="########0"/>
    <numFmt numFmtId="167" formatCode="#####0"/>
    <numFmt numFmtId="168" formatCode="#####0.00"/>
    <numFmt numFmtId="169" formatCode="&quot;$&quot;##,###,##0"/>
    <numFmt numFmtId="170" formatCode="###0.0&quot;%&quot;_);\(###0.0&quot;%&quot;\)"/>
    <numFmt numFmtId="171" formatCode="_(* #,##0_);_(* \(#,##0\);_(* &quot;-&quot;??_);_(@_)"/>
    <numFmt numFmtId="172" formatCode="########0.00"/>
    <numFmt numFmtId="173" formatCode="00"/>
    <numFmt numFmtId="174" formatCode="0.0000"/>
    <numFmt numFmtId="175" formatCode="&quot;$&quot;#,##0"/>
    <numFmt numFmtId="176" formatCode="_(&quot;$&quot;* #,##0_);_(&quot;$&quot;* \(#,##0\);_(&quot;$&quot;* &quot;-&quot;??_);_(@_)"/>
    <numFmt numFmtId="177" formatCode="[$$-409]#,##0.00"/>
    <numFmt numFmtId="178" formatCode="0.00_)"/>
    <numFmt numFmtId="179" formatCode="&quot;$&quot;#,##0.00"/>
    <numFmt numFmtId="180" formatCode="#,##0.0"/>
  </numFmts>
  <fonts count="90">
    <font>
      <sz val="12"/>
      <color rgb="FF000000"/>
      <name val="Trebuchet MS"/>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4"/>
      <color rgb="FF000000"/>
      <name val="Calibri"/>
      <family val="2"/>
    </font>
    <font>
      <b/>
      <sz val="11"/>
      <color rgb="FF000000"/>
      <name val="Calibri"/>
      <family val="2"/>
    </font>
    <font>
      <sz val="11"/>
      <color rgb="FF000000"/>
      <name val="Calibri"/>
      <family val="2"/>
    </font>
    <font>
      <sz val="11"/>
      <color rgb="FF000000"/>
      <name val="Calibri"/>
      <family val="2"/>
    </font>
    <font>
      <b/>
      <sz val="11"/>
      <color rgb="FF000000"/>
      <name val="Calibri"/>
      <family val="2"/>
    </font>
    <font>
      <b/>
      <sz val="14"/>
      <color rgb="FF000000"/>
      <name val="Calibri"/>
      <family val="2"/>
    </font>
    <font>
      <sz val="12"/>
      <color rgb="FF000000"/>
      <name val="Trebuchet MS"/>
      <family val="2"/>
    </font>
    <font>
      <sz val="10"/>
      <color rgb="FF000000"/>
      <name val="Calibri"/>
      <family val="2"/>
    </font>
    <font>
      <sz val="11"/>
      <color theme="1"/>
      <name val="Courier New"/>
      <family val="2"/>
      <scheme val="minor"/>
    </font>
    <font>
      <sz val="12"/>
      <color rgb="FF000000"/>
      <name val="Calibri"/>
      <family val="2"/>
    </font>
    <font>
      <sz val="10"/>
      <color rgb="FF000000"/>
      <name val="Times New Roman"/>
      <family val="1"/>
    </font>
    <font>
      <u/>
      <sz val="12"/>
      <color theme="10"/>
      <name val="Trebuchet MS"/>
      <family val="2"/>
    </font>
    <font>
      <sz val="12"/>
      <color rgb="FF000000"/>
      <name val="Courier New"/>
      <family val="2"/>
      <scheme val="minor"/>
    </font>
    <font>
      <u/>
      <sz val="11"/>
      <color theme="10"/>
      <name val="Calibri"/>
      <family val="2"/>
    </font>
    <font>
      <sz val="11"/>
      <color rgb="FF000000"/>
      <name val="Courier New"/>
      <family val="2"/>
      <scheme val="minor"/>
    </font>
    <font>
      <sz val="12"/>
      <color rgb="FF000000"/>
      <name val="Trebuchet MS"/>
      <family val="2"/>
    </font>
    <font>
      <sz val="12"/>
      <name val="SWISS"/>
    </font>
    <font>
      <sz val="12"/>
      <name val="Arial"/>
      <family val="2"/>
    </font>
    <font>
      <sz val="11"/>
      <color indexed="8"/>
      <name val="Calibri"/>
      <family val="2"/>
    </font>
    <font>
      <sz val="10"/>
      <name val="Arial"/>
      <family val="2"/>
    </font>
    <font>
      <sz val="11"/>
      <color rgb="FF000000"/>
      <name val="Trebuchet MS"/>
      <family val="2"/>
    </font>
    <font>
      <b/>
      <sz val="16"/>
      <color rgb="FF000000"/>
      <name val="Calibri"/>
      <family val="2"/>
    </font>
    <font>
      <b/>
      <sz val="12"/>
      <color rgb="FF000000"/>
      <name val="Calibri"/>
      <family val="2"/>
    </font>
    <font>
      <sz val="10"/>
      <color rgb="FF000000"/>
      <name val="Trebuchet MS"/>
      <family val="2"/>
    </font>
    <font>
      <i/>
      <sz val="10"/>
      <color rgb="FF000000"/>
      <name val="Calibri"/>
      <family val="2"/>
    </font>
    <font>
      <sz val="11"/>
      <color rgb="FF000000"/>
      <name val="Calibri"/>
      <family val="2"/>
    </font>
    <font>
      <sz val="12"/>
      <color rgb="FF000000"/>
      <name val="Trebuchet MS"/>
      <family val="2"/>
    </font>
    <font>
      <b/>
      <sz val="11"/>
      <color theme="1"/>
      <name val="Courier New"/>
      <family val="2"/>
      <scheme val="minor"/>
    </font>
    <font>
      <b/>
      <sz val="12"/>
      <name val="Arial, Albany AMT, sans-serif"/>
    </font>
    <font>
      <b/>
      <sz val="9"/>
      <color indexed="8"/>
      <name val="Arial, Albany AMT, sans-serif"/>
    </font>
    <font>
      <sz val="8"/>
      <name val="Arial"/>
      <family val="2"/>
    </font>
    <font>
      <sz val="10"/>
      <color theme="1"/>
      <name val="Courier New"/>
      <family val="2"/>
      <scheme val="minor"/>
    </font>
    <font>
      <sz val="10"/>
      <color theme="1"/>
      <name val="Calibri"/>
      <family val="2"/>
    </font>
    <font>
      <sz val="10"/>
      <name val="Calibri"/>
      <family val="2"/>
    </font>
    <font>
      <sz val="11"/>
      <color theme="1"/>
      <name val="Calibri"/>
      <family val="2"/>
    </font>
    <font>
      <b/>
      <sz val="10"/>
      <name val="Arial"/>
      <family val="2"/>
    </font>
    <font>
      <sz val="12"/>
      <name val="Arial Narrow"/>
      <family val="2"/>
    </font>
    <font>
      <b/>
      <sz val="10"/>
      <color theme="1"/>
      <name val="Arial"/>
      <family val="2"/>
    </font>
    <font>
      <b/>
      <sz val="12"/>
      <name val="Arial"/>
      <family val="2"/>
    </font>
    <font>
      <b/>
      <sz val="10"/>
      <color rgb="FF444444"/>
      <name val="Arial"/>
      <family val="2"/>
    </font>
    <font>
      <sz val="10"/>
      <name val="Arial Narrow"/>
      <family val="2"/>
    </font>
    <font>
      <b/>
      <sz val="16"/>
      <name val="Arial Narrow"/>
      <family val="2"/>
    </font>
    <font>
      <b/>
      <sz val="12"/>
      <name val="Arial Narrow"/>
      <family val="2"/>
    </font>
    <font>
      <b/>
      <sz val="10"/>
      <name val="Arial Narrow"/>
      <family val="2"/>
    </font>
    <font>
      <vertAlign val="subscript"/>
      <sz val="12"/>
      <name val="Arial Narrow"/>
      <family val="2"/>
    </font>
    <font>
      <sz val="11"/>
      <name val="Courier New"/>
      <family val="2"/>
      <scheme val="minor"/>
    </font>
    <font>
      <sz val="11"/>
      <color indexed="8"/>
      <name val="Courier New"/>
      <family val="2"/>
      <scheme val="minor"/>
    </font>
    <font>
      <b/>
      <sz val="12"/>
      <color theme="1"/>
      <name val="Arial"/>
      <family val="2"/>
    </font>
    <font>
      <b/>
      <sz val="12"/>
      <color indexed="8"/>
      <name val="Arial"/>
      <family val="2"/>
    </font>
    <font>
      <sz val="10"/>
      <color indexed="8"/>
      <name val="Arial"/>
      <family val="2"/>
    </font>
    <font>
      <b/>
      <sz val="12"/>
      <color indexed="10"/>
      <name val="Arial"/>
      <family val="2"/>
    </font>
    <font>
      <sz val="12"/>
      <color indexed="8"/>
      <name val="Arial"/>
      <family val="2"/>
    </font>
    <font>
      <sz val="12"/>
      <name val="Calibri"/>
      <family val="2"/>
    </font>
    <font>
      <b/>
      <sz val="14"/>
      <color indexed="8"/>
      <name val="Arial"/>
      <family val="2"/>
    </font>
    <font>
      <b/>
      <sz val="12"/>
      <name val="Calibri"/>
      <family val="2"/>
    </font>
    <font>
      <b/>
      <sz val="12"/>
      <color rgb="FF000000"/>
      <name val="Arial"/>
      <family val="2"/>
    </font>
    <font>
      <sz val="12"/>
      <name val="Courier New"/>
      <family val="2"/>
      <scheme val="minor"/>
    </font>
    <font>
      <b/>
      <sz val="14"/>
      <name val="Calibri"/>
      <family val="2"/>
    </font>
    <font>
      <b/>
      <sz val="14"/>
      <name val="Courier New"/>
      <family val="2"/>
      <scheme val="minor"/>
    </font>
    <font>
      <sz val="10"/>
      <color indexed="10"/>
      <name val="Arial"/>
      <family val="2"/>
    </font>
    <font>
      <b/>
      <sz val="14"/>
      <name val="Arial"/>
      <family val="2"/>
    </font>
    <font>
      <sz val="24"/>
      <color rgb="FFFF0000"/>
      <name val="SWISS"/>
    </font>
    <font>
      <sz val="12"/>
      <color indexed="12"/>
      <name val="Arial MT"/>
    </font>
    <font>
      <sz val="12"/>
      <name val="Arial MT"/>
    </font>
    <font>
      <b/>
      <sz val="16"/>
      <name val="Arial"/>
      <family val="2"/>
    </font>
    <font>
      <b/>
      <sz val="16"/>
      <color indexed="8"/>
      <name val="Arial"/>
      <family val="2"/>
    </font>
    <font>
      <sz val="9"/>
      <name val="SWISS"/>
    </font>
    <font>
      <sz val="12"/>
      <color indexed="8"/>
      <name val="SWISS"/>
    </font>
    <font>
      <b/>
      <sz val="10"/>
      <color indexed="10"/>
      <name val="Arial"/>
      <family val="2"/>
    </font>
    <font>
      <sz val="8"/>
      <name val="SWISS"/>
    </font>
    <font>
      <sz val="11"/>
      <color rgb="FF000000"/>
      <name val="Arial"/>
      <family val="2"/>
    </font>
    <font>
      <sz val="9"/>
      <color rgb="FF000000"/>
      <name val="Arial"/>
      <family val="2"/>
    </font>
    <font>
      <b/>
      <i/>
      <sz val="10"/>
      <color rgb="FF000000"/>
      <name val="Thorndale AMT"/>
      <family val="1"/>
    </font>
    <font>
      <b/>
      <sz val="9"/>
      <color rgb="FF000000"/>
      <name val="Arial"/>
      <family val="2"/>
    </font>
    <font>
      <sz val="9"/>
      <color theme="1"/>
      <name val="Arial"/>
      <family val="2"/>
    </font>
    <font>
      <sz val="10"/>
      <color rgb="FF000000"/>
      <name val="Arial"/>
      <family val="2"/>
    </font>
    <font>
      <u/>
      <sz val="9"/>
      <color rgb="FF000000"/>
      <name val="Arial"/>
      <family val="2"/>
    </font>
    <font>
      <i/>
      <sz val="10"/>
      <color rgb="FF000000"/>
      <name val="Trebuchet MS"/>
      <family val="2"/>
    </font>
    <font>
      <sz val="11"/>
      <name val="Calibri"/>
      <family val="2"/>
    </font>
    <font>
      <b/>
      <sz val="11"/>
      <color indexed="8"/>
      <name val="Calibri"/>
      <family val="2"/>
    </font>
    <font>
      <b/>
      <sz val="11"/>
      <name val="Calibri"/>
      <family val="2"/>
    </font>
    <font>
      <u/>
      <sz val="12"/>
      <color theme="10"/>
      <name val="Calibri"/>
      <family val="2"/>
    </font>
    <font>
      <b/>
      <sz val="8"/>
      <name val="Arial"/>
      <family val="2"/>
    </font>
  </fonts>
  <fills count="18">
    <fill>
      <patternFill patternType="none"/>
    </fill>
    <fill>
      <patternFill patternType="gray125"/>
    </fill>
    <fill>
      <patternFill patternType="solid">
        <fgColor rgb="FFFFFFFF"/>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indexed="65"/>
        <bgColor indexed="64"/>
      </patternFill>
    </fill>
    <fill>
      <patternFill patternType="solid">
        <fgColor rgb="FFFAF3D4"/>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29"/>
      </patternFill>
    </fill>
    <fill>
      <patternFill patternType="solid">
        <fgColor indexed="9"/>
      </patternFill>
    </fill>
    <fill>
      <patternFill patternType="solid">
        <fgColor rgb="FFFFFFFF"/>
        <bgColor rgb="FFFFFFFF"/>
      </patternFill>
    </fill>
    <fill>
      <patternFill patternType="solid">
        <fgColor indexed="9"/>
        <bgColor indexed="64"/>
      </patternFill>
    </fill>
    <fill>
      <patternFill patternType="solid">
        <fgColor indexed="9"/>
        <bgColor indexed="9"/>
      </patternFill>
    </fill>
    <fill>
      <patternFill patternType="solid">
        <fgColor theme="2" tint="-0.249977111117893"/>
        <bgColor indexed="9"/>
      </patternFill>
    </fill>
    <fill>
      <patternFill patternType="solid">
        <fgColor rgb="FF90C2FE"/>
        <bgColor indexed="64"/>
      </patternFill>
    </fill>
  </fills>
  <borders count="390">
    <border>
      <left/>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auto="1"/>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theme="0" tint="-0.34998626667073579"/>
      </right>
      <top style="medium">
        <color auto="1"/>
      </top>
      <bottom/>
      <diagonal/>
    </border>
    <border>
      <left style="medium">
        <color auto="1"/>
      </left>
      <right style="thin">
        <color theme="0" tint="-0.34998626667073579"/>
      </right>
      <top/>
      <bottom style="thin">
        <color theme="0" tint="-0.34998626667073579"/>
      </bottom>
      <diagonal/>
    </border>
    <border>
      <left/>
      <right style="thin">
        <color theme="0" tint="-0.34998626667073579"/>
      </right>
      <top style="medium">
        <color auto="1"/>
      </top>
      <bottom style="thin">
        <color theme="0" tint="-0.34998626667073579"/>
      </bottom>
      <diagonal/>
    </border>
    <border>
      <left/>
      <right style="thin">
        <color theme="0" tint="-0.34998626667073579"/>
      </right>
      <top style="thin">
        <color theme="0" tint="-0.34998626667073579"/>
      </top>
      <bottom style="medium">
        <color auto="1"/>
      </bottom>
      <diagonal/>
    </border>
    <border>
      <left style="medium">
        <color auto="1"/>
      </left>
      <right style="medium">
        <color auto="1"/>
      </right>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theme="0" tint="-0.34998626667073579"/>
      </top>
      <bottom style="medium">
        <color auto="1"/>
      </bottom>
      <diagonal/>
    </border>
    <border>
      <left/>
      <right style="thin">
        <color theme="0" tint="-0.34998626667073579"/>
      </right>
      <top/>
      <bottom style="medium">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top/>
      <bottom style="medium">
        <color auto="1"/>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right style="medium">
        <color auto="1"/>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style="thin">
        <color theme="0" tint="-0.34998626667073579"/>
      </left>
      <right style="medium">
        <color auto="1"/>
      </right>
      <top/>
      <bottom style="thin">
        <color theme="0" tint="-0.34998626667073579"/>
      </bottom>
      <diagonal/>
    </border>
    <border>
      <left/>
      <right style="medium">
        <color auto="1"/>
      </right>
      <top/>
      <bottom style="thin">
        <color theme="0" tint="-0.34998626667073579"/>
      </bottom>
      <diagonal/>
    </border>
    <border>
      <left style="medium">
        <color auto="1"/>
      </left>
      <right style="thin">
        <color theme="0" tint="-0.34998626667073579"/>
      </right>
      <top style="medium">
        <color auto="1"/>
      </top>
      <bottom style="thin">
        <color auto="1"/>
      </bottom>
      <diagonal/>
    </border>
    <border>
      <left style="thin">
        <color theme="0" tint="-0.34998626667073579"/>
      </left>
      <right style="thin">
        <color theme="0" tint="-0.34998626667073579"/>
      </right>
      <top style="medium">
        <color auto="1"/>
      </top>
      <bottom style="thin">
        <color auto="1"/>
      </bottom>
      <diagonal/>
    </border>
    <border>
      <left style="thin">
        <color theme="0" tint="-0.34998626667073579"/>
      </left>
      <right style="medium">
        <color auto="1"/>
      </right>
      <top style="medium">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theme="0" tint="-0.34998626667073579"/>
      </right>
      <top style="medium">
        <color auto="1"/>
      </top>
      <bottom style="thin">
        <color auto="1"/>
      </bottom>
      <diagonal/>
    </border>
    <border>
      <left style="medium">
        <color auto="1"/>
      </left>
      <right style="thin">
        <color theme="0" tint="-0.34998626667073579"/>
      </right>
      <top style="thin">
        <color theme="0" tint="-0.34998626667073579"/>
      </top>
      <bottom/>
      <diagonal/>
    </border>
    <border>
      <left style="medium">
        <color auto="1"/>
      </left>
      <right/>
      <top style="thin">
        <color theme="0" tint="-0.34998626667073579"/>
      </top>
      <bottom style="medium">
        <color auto="1"/>
      </bottom>
      <diagonal/>
    </border>
    <border>
      <left/>
      <right style="thin">
        <color theme="0" tint="-0.34998626667073579"/>
      </right>
      <top style="medium">
        <color auto="1"/>
      </top>
      <bottom/>
      <diagonal/>
    </border>
    <border>
      <left style="medium">
        <color auto="1"/>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thin">
        <color auto="1"/>
      </right>
      <top/>
      <bottom/>
      <diagonal/>
    </border>
    <border>
      <left/>
      <right style="medium">
        <color auto="1"/>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auto="1"/>
      </left>
      <right style="medium">
        <color auto="1"/>
      </right>
      <top style="thin">
        <color theme="0" tint="-0.34998626667073579"/>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thin">
        <color theme="0" tint="-0.34998626667073579"/>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theme="0" tint="-0.34998626667073579"/>
      </left>
      <right/>
      <top style="medium">
        <color auto="1"/>
      </top>
      <bottom style="thin">
        <color auto="1"/>
      </bottom>
      <diagonal/>
    </border>
    <border>
      <left style="thin">
        <color theme="0" tint="-0.34998626667073579"/>
      </left>
      <right style="medium">
        <color auto="1"/>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auto="1"/>
      </top>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medium">
        <color auto="1"/>
      </right>
      <top style="thin">
        <color theme="0" tint="-0.34998626667073579"/>
      </top>
      <bottom style="thin">
        <color auto="1"/>
      </bottom>
      <diagonal/>
    </border>
    <border>
      <left/>
      <right/>
      <top style="thin">
        <color theme="0" tint="-0.34998626667073579"/>
      </top>
      <bottom/>
      <diagonal/>
    </border>
    <border>
      <left style="thin">
        <color auto="1"/>
      </left>
      <right/>
      <top style="thin">
        <color auto="1"/>
      </top>
      <bottom/>
      <diagonal/>
    </border>
    <border>
      <left style="medium">
        <color auto="1"/>
      </left>
      <right/>
      <top style="thin">
        <color theme="0" tint="-0.34998626667073579"/>
      </top>
      <bottom style="thin">
        <color theme="0" tint="-0.34998626667073579"/>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theme="0" tint="-0.34998626667073579"/>
      </left>
      <right/>
      <top style="medium">
        <color auto="1"/>
      </top>
      <bottom/>
      <diagonal/>
    </border>
    <border>
      <left/>
      <right/>
      <top/>
      <bottom style="thin">
        <color indexed="64"/>
      </bottom>
      <diagonal/>
    </border>
    <border>
      <left style="medium">
        <color auto="1"/>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
      <left style="medium">
        <color auto="1"/>
      </left>
      <right style="medium">
        <color auto="1"/>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thin">
        <color auto="1"/>
      </right>
      <top style="thin">
        <color auto="1"/>
      </top>
      <bottom style="thin">
        <color auto="1"/>
      </bottom>
      <diagonal/>
    </border>
    <border>
      <left/>
      <right style="thin">
        <color theme="0" tint="-0.34998626667073579"/>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auto="1"/>
      </top>
      <bottom style="thin">
        <color auto="1"/>
      </bottom>
      <diagonal/>
    </border>
    <border>
      <left/>
      <right style="thin">
        <color theme="0" tint="-0.34998626667073579"/>
      </right>
      <top style="medium">
        <color auto="1"/>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theme="0" tint="-0.34998626667073579"/>
      </right>
      <top style="medium">
        <color auto="1"/>
      </top>
      <bottom/>
      <diagonal/>
    </border>
    <border>
      <left style="thin">
        <color theme="0" tint="-0.34998626667073579"/>
      </left>
      <right style="medium">
        <color auto="1"/>
      </right>
      <top style="medium">
        <color auto="1"/>
      </top>
      <bottom/>
      <diagonal/>
    </border>
    <border>
      <left style="thin">
        <color theme="0" tint="-0.34998626667073579"/>
      </left>
      <right style="medium">
        <color auto="1"/>
      </right>
      <top/>
      <bottom style="thin">
        <color indexed="64"/>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thin">
        <color auto="1"/>
      </bottom>
      <diagonal/>
    </border>
    <border>
      <left/>
      <right style="medium">
        <color auto="1"/>
      </right>
      <top style="thin">
        <color auto="1"/>
      </top>
      <bottom style="thin">
        <color auto="1"/>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auto="1"/>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medium">
        <color auto="1"/>
      </top>
      <bottom style="thin">
        <color indexed="64"/>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auto="1"/>
      </top>
      <bottom style="thin">
        <color indexed="64"/>
      </bottom>
      <diagonal/>
    </border>
    <border>
      <left style="thin">
        <color theme="0" tint="-0.34998626667073579"/>
      </left>
      <right style="medium">
        <color auto="1"/>
      </right>
      <top style="medium">
        <color auto="1"/>
      </top>
      <bottom style="thin">
        <color indexed="64"/>
      </bottom>
      <diagonal/>
    </border>
    <border>
      <left style="medium">
        <color auto="1"/>
      </left>
      <right style="thin">
        <color auto="1"/>
      </right>
      <top/>
      <bottom style="medium">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right style="medium">
        <color auto="1"/>
      </right>
      <top/>
      <bottom style="medium">
        <color auto="1"/>
      </bottom>
      <diagonal/>
    </border>
    <border>
      <left style="medium">
        <color auto="1"/>
      </left>
      <right style="thin">
        <color theme="0" tint="-0.34998626667073579"/>
      </right>
      <top/>
      <bottom/>
      <diagonal/>
    </border>
    <border>
      <left style="thin">
        <color theme="0" tint="-0.34998626667073579"/>
      </left>
      <right style="medium">
        <color auto="1"/>
      </right>
      <top/>
      <bottom/>
      <diagonal/>
    </border>
    <border>
      <left style="medium">
        <color indexed="64"/>
      </left>
      <right style="medium">
        <color indexed="64"/>
      </right>
      <top style="medium">
        <color indexed="64"/>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medium">
        <color auto="1"/>
      </bottom>
      <diagonal/>
    </border>
    <border>
      <left style="thin">
        <color theme="0" tint="-0.34998626667073579"/>
      </left>
      <right style="thin">
        <color indexed="64"/>
      </right>
      <top/>
      <bottom style="medium">
        <color auto="1"/>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auto="1"/>
      </bottom>
      <diagonal/>
    </border>
    <border>
      <left style="thin">
        <color theme="0" tint="-0.34998626667073579"/>
      </left>
      <right style="thin">
        <color indexed="64"/>
      </right>
      <top style="thin">
        <color theme="0" tint="-0.34998626667073579"/>
      </top>
      <bottom style="thin">
        <color auto="1"/>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rgb="FFAAC1D9"/>
      </right>
      <top/>
      <bottom style="thin">
        <color rgb="FFAAC1D9"/>
      </bottom>
      <diagonal/>
    </border>
    <border>
      <left/>
      <right/>
      <top/>
      <bottom style="thin">
        <color rgb="FFAAC1D9"/>
      </bottom>
      <diagonal/>
    </border>
    <border>
      <left style="medium">
        <color indexed="64"/>
      </left>
      <right/>
      <top/>
      <bottom style="medium">
        <color indexed="64"/>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bottom style="double">
        <color auto="1"/>
      </bottom>
      <diagonal/>
    </border>
    <border>
      <left style="thin">
        <color auto="1"/>
      </left>
      <right style="medium">
        <color auto="1"/>
      </right>
      <top/>
      <bottom/>
      <diagonal/>
    </border>
    <border>
      <left style="thin">
        <color auto="1"/>
      </left>
      <right style="thin">
        <color auto="1"/>
      </right>
      <top/>
      <bottom/>
      <diagonal/>
    </border>
    <border>
      <left style="medium">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style="medium">
        <color auto="1"/>
      </right>
      <top style="thick">
        <color auto="1"/>
      </top>
      <bottom style="medium">
        <color indexed="64"/>
      </bottom>
      <diagonal/>
    </border>
    <border>
      <left/>
      <right/>
      <top style="thick">
        <color auto="1"/>
      </top>
      <bottom style="medium">
        <color indexed="64"/>
      </bottom>
      <diagonal/>
    </border>
    <border>
      <left style="thin">
        <color auto="1"/>
      </left>
      <right style="thin">
        <color auto="1"/>
      </right>
      <top style="thick">
        <color auto="1"/>
      </top>
      <bottom style="medium">
        <color indexed="64"/>
      </bottom>
      <diagonal/>
    </border>
    <border>
      <left style="medium">
        <color auto="1"/>
      </left>
      <right/>
      <top style="thick">
        <color auto="1"/>
      </top>
      <bottom style="medium">
        <color indexed="64"/>
      </bottom>
      <diagonal/>
    </border>
    <border>
      <left style="medium">
        <color auto="1"/>
      </left>
      <right style="medium">
        <color auto="1"/>
      </right>
      <top style="thick">
        <color auto="1"/>
      </top>
      <bottom style="medium">
        <color indexed="64"/>
      </bottom>
      <diagonal/>
    </border>
    <border>
      <left style="medium">
        <color auto="1"/>
      </left>
      <right style="thick">
        <color auto="1"/>
      </right>
      <top style="thick">
        <color auto="1"/>
      </top>
      <bottom style="medium">
        <color indexed="64"/>
      </bottom>
      <diagonal/>
    </border>
    <border>
      <left/>
      <right style="thin">
        <color auto="1"/>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thick">
        <color auto="1"/>
      </top>
      <bottom style="medium">
        <color indexed="64"/>
      </bottom>
      <diagonal/>
    </border>
    <border>
      <left style="double">
        <color auto="1"/>
      </left>
      <right style="thick">
        <color auto="1"/>
      </right>
      <top style="thick">
        <color auto="1"/>
      </top>
      <bottom style="medium">
        <color indexed="64"/>
      </bottom>
      <diagonal/>
    </border>
    <border>
      <left style="thick">
        <color auto="1"/>
      </left>
      <right style="thick">
        <color auto="1"/>
      </right>
      <top/>
      <bottom/>
      <diagonal/>
    </border>
    <border>
      <left style="thick">
        <color auto="1"/>
      </left>
      <right style="medium">
        <color auto="1"/>
      </right>
      <top/>
      <bottom/>
      <diagonal/>
    </border>
    <border>
      <left style="medium">
        <color auto="1"/>
      </left>
      <right style="thick">
        <color auto="1"/>
      </right>
      <top/>
      <bottom/>
      <diagonal/>
    </border>
    <border>
      <left/>
      <right style="thick">
        <color auto="1"/>
      </right>
      <top/>
      <bottom/>
      <diagonal/>
    </border>
    <border>
      <left style="double">
        <color auto="1"/>
      </left>
      <right style="thick">
        <color auto="1"/>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thick">
        <color indexed="64"/>
      </right>
      <top/>
      <bottom style="medium">
        <color indexed="64"/>
      </bottom>
      <diagonal/>
    </border>
    <border>
      <left style="double">
        <color indexed="64"/>
      </left>
      <right style="thick">
        <color indexed="64"/>
      </right>
      <top/>
      <bottom style="medium">
        <color indexed="64"/>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style="double">
        <color auto="1"/>
      </left>
      <right style="thick">
        <color auto="1"/>
      </right>
      <top style="medium">
        <color auto="1"/>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indexed="64"/>
      </bottom>
      <diagonal/>
    </border>
    <border>
      <left/>
      <right style="thin">
        <color auto="1"/>
      </right>
      <top style="double">
        <color auto="1"/>
      </top>
      <bottom style="medium">
        <color auto="1"/>
      </bottom>
      <diagonal/>
    </border>
    <border>
      <left style="medium">
        <color indexed="8"/>
      </left>
      <right/>
      <top/>
      <bottom/>
      <diagonal/>
    </border>
    <border>
      <left style="thin">
        <color indexed="8"/>
      </left>
      <right/>
      <top/>
      <bottom style="medium">
        <color rgb="FF000000"/>
      </bottom>
      <diagonal/>
    </border>
    <border>
      <left style="thin">
        <color indexed="8"/>
      </left>
      <right/>
      <top/>
      <bottom/>
      <diagonal/>
    </border>
    <border>
      <left style="medium">
        <color indexed="64"/>
      </left>
      <right style="medium">
        <color indexed="64"/>
      </right>
      <top/>
      <bottom style="medium">
        <color rgb="FF000000"/>
      </bottom>
      <diagonal/>
    </border>
    <border>
      <left style="medium">
        <color indexed="8"/>
      </left>
      <right style="thin">
        <color indexed="64"/>
      </right>
      <top style="medium">
        <color indexed="8"/>
      </top>
      <bottom/>
      <diagonal/>
    </border>
    <border>
      <left style="medium">
        <color auto="1"/>
      </left>
      <right style="thin">
        <color auto="1"/>
      </right>
      <top/>
      <bottom/>
      <diagonal/>
    </border>
    <border>
      <left style="thin">
        <color rgb="FF000000"/>
      </left>
      <right/>
      <top style="medium">
        <color rgb="FF000000"/>
      </top>
      <bottom/>
      <diagonal/>
    </border>
    <border>
      <left style="thin">
        <color indexed="64"/>
      </left>
      <right style="thin">
        <color indexed="64"/>
      </right>
      <top/>
      <bottom/>
      <diagonal/>
    </border>
    <border>
      <left style="medium">
        <color auto="1"/>
      </left>
      <right style="medium">
        <color auto="1"/>
      </right>
      <top/>
      <bottom/>
      <diagonal/>
    </border>
    <border>
      <left style="medium">
        <color indexed="8"/>
      </left>
      <right style="thin">
        <color indexed="64"/>
      </right>
      <top style="thin">
        <color indexed="8"/>
      </top>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thin">
        <color auto="1"/>
      </top>
      <bottom style="thin">
        <color auto="1"/>
      </bottom>
      <diagonal/>
    </border>
    <border>
      <left style="medium">
        <color indexed="8"/>
      </left>
      <right style="thin">
        <color indexed="64"/>
      </right>
      <top style="thin">
        <color indexed="8"/>
      </top>
      <bottom style="medium">
        <color indexed="64"/>
      </bottom>
      <diagonal/>
    </border>
    <border>
      <left style="medium">
        <color auto="1"/>
      </left>
      <right style="thin">
        <color auto="1"/>
      </right>
      <top style="thin">
        <color auto="1"/>
      </top>
      <bottom style="medium">
        <color auto="1"/>
      </bottom>
      <diagonal/>
    </border>
    <border>
      <left style="thin">
        <color rgb="FF000000"/>
      </left>
      <right/>
      <top/>
      <bottom style="medium">
        <color indexed="64"/>
      </bottom>
      <diagonal/>
    </border>
    <border>
      <left style="thin">
        <color rgb="FF000000"/>
      </left>
      <right/>
      <top/>
      <bottom/>
      <diagonal/>
    </border>
    <border>
      <left style="medium">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bottom style="medium">
        <color rgb="FF000000"/>
      </bottom>
      <diagonal/>
    </border>
    <border>
      <left/>
      <right/>
      <top/>
      <bottom style="medium">
        <color rgb="FF000000"/>
      </bottom>
      <diagonal/>
    </border>
    <border>
      <left style="medium">
        <color indexed="8"/>
      </left>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thin">
        <color indexed="8"/>
      </right>
      <top/>
      <bottom style="medium">
        <color indexed="64"/>
      </bottom>
      <diagonal/>
    </border>
    <border>
      <left style="medium">
        <color indexed="8"/>
      </left>
      <right/>
      <top style="medium">
        <color indexed="8"/>
      </top>
      <bottom/>
      <diagonal/>
    </border>
    <border>
      <left style="medium">
        <color rgb="FF000000"/>
      </left>
      <right/>
      <top style="medium">
        <color rgb="FF000000"/>
      </top>
      <bottom style="medium">
        <color rgb="FF000000"/>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thin">
        <color theme="1"/>
      </left>
      <right/>
      <top/>
      <bottom style="thin">
        <color theme="1"/>
      </bottom>
      <diagonal/>
    </border>
    <border>
      <left style="medium">
        <color theme="1"/>
      </left>
      <right style="medium">
        <color indexed="8"/>
      </right>
      <top style="medium">
        <color indexed="8"/>
      </top>
      <bottom style="thin">
        <color theme="1"/>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style="thin">
        <color theme="1"/>
      </left>
      <right/>
      <top style="thin">
        <color theme="1"/>
      </top>
      <bottom style="thin">
        <color theme="1"/>
      </bottom>
      <diagonal/>
    </border>
    <border>
      <left style="medium">
        <color theme="1"/>
      </left>
      <right style="medium">
        <color indexed="8"/>
      </right>
      <top style="thin">
        <color theme="1"/>
      </top>
      <bottom style="thin">
        <color theme="1"/>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style="medium">
        <color indexed="8"/>
      </right>
      <top style="thin">
        <color indexed="8"/>
      </top>
      <bottom style="thin">
        <color rgb="FF000000"/>
      </bottom>
      <diagonal/>
    </border>
    <border>
      <left style="medium">
        <color indexed="8"/>
      </left>
      <right/>
      <top style="thin">
        <color indexed="8"/>
      </top>
      <bottom style="medium">
        <color indexed="64"/>
      </bottom>
      <diagonal/>
    </border>
    <border>
      <left style="thin">
        <color theme="1"/>
      </left>
      <right/>
      <top style="thin">
        <color theme="1"/>
      </top>
      <bottom/>
      <diagonal/>
    </border>
    <border>
      <left style="medium">
        <color theme="1"/>
      </left>
      <right style="medium">
        <color indexed="8"/>
      </right>
      <top style="thin">
        <color theme="1"/>
      </top>
      <bottom style="medium">
        <color theme="1"/>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style="medium">
        <color theme="1"/>
      </left>
      <right style="medium">
        <color theme="1"/>
      </right>
      <top style="medium">
        <color theme="1"/>
      </top>
      <bottom style="medium">
        <color theme="1"/>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thin">
        <color indexed="8"/>
      </bottom>
      <diagonal/>
    </border>
    <border>
      <left style="medium">
        <color indexed="64"/>
      </left>
      <right style="medium">
        <color indexed="64"/>
      </right>
      <top style="thin">
        <color indexed="8"/>
      </top>
      <bottom/>
      <diagonal/>
    </border>
    <border>
      <left/>
      <right/>
      <top style="thin">
        <color indexed="8"/>
      </top>
      <bottom/>
      <diagonal/>
    </border>
    <border>
      <left style="thin">
        <color indexed="64"/>
      </left>
      <right style="thin">
        <color indexed="64"/>
      </right>
      <top style="thin">
        <color indexed="8"/>
      </top>
      <bottom/>
      <diagonal/>
    </border>
    <border>
      <left style="medium">
        <color indexed="8"/>
      </left>
      <right/>
      <top style="thin">
        <color indexed="8"/>
      </top>
      <bottom style="thin">
        <color indexed="8"/>
      </bottom>
      <diagonal/>
    </border>
    <border>
      <left/>
      <right style="thin">
        <color indexed="64"/>
      </right>
      <top style="thin">
        <color indexed="8"/>
      </top>
      <bottom/>
      <diagonal/>
    </border>
    <border>
      <left/>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style="medium">
        <color indexed="64"/>
      </left>
      <right style="thin">
        <color indexed="64"/>
      </right>
      <top style="medium">
        <color indexed="8"/>
      </top>
      <bottom/>
      <diagonal/>
    </border>
    <border>
      <left/>
      <right style="thin">
        <color indexed="8"/>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8"/>
      </top>
      <bottom/>
      <diagonal/>
    </border>
    <border>
      <left/>
      <right style="thin">
        <color indexed="8"/>
      </right>
      <top/>
      <bottom style="thin">
        <color indexed="64"/>
      </bottom>
      <diagonal/>
    </border>
    <border>
      <left style="thin">
        <color indexed="8"/>
      </left>
      <right/>
      <top style="thin">
        <color indexed="8"/>
      </top>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8"/>
      </left>
      <right style="medium">
        <color theme="1"/>
      </right>
      <top/>
      <bottom style="medium">
        <color indexed="8"/>
      </bottom>
      <diagonal/>
    </border>
    <border>
      <left style="medium">
        <color theme="1"/>
      </left>
      <right style="medium">
        <color theme="1"/>
      </right>
      <top/>
      <bottom style="medium">
        <color indexed="8"/>
      </bottom>
      <diagonal/>
    </border>
    <border>
      <left style="medium">
        <color indexed="8"/>
      </left>
      <right style="medium">
        <color indexed="8"/>
      </right>
      <top/>
      <bottom style="medium">
        <color theme="1"/>
      </bottom>
      <diagonal/>
    </border>
    <border>
      <left style="thin">
        <color rgb="FF000000"/>
      </left>
      <right style="thin">
        <color rgb="FF000000"/>
      </right>
      <top/>
      <bottom style="thin">
        <color rgb="FF000000"/>
      </bottom>
      <diagonal/>
    </border>
    <border>
      <left/>
      <right style="medium">
        <color indexed="8"/>
      </right>
      <top style="medium">
        <color indexed="8"/>
      </top>
      <bottom style="thin">
        <color theme="1"/>
      </bottom>
      <diagonal/>
    </border>
    <border>
      <left/>
      <right style="medium">
        <color theme="1"/>
      </right>
      <top style="medium">
        <color theme="1"/>
      </top>
      <bottom style="thin">
        <color theme="1"/>
      </bottom>
      <diagonal/>
    </border>
    <border>
      <left/>
      <right style="medium">
        <color indexed="8"/>
      </right>
      <top style="thin">
        <color theme="1"/>
      </top>
      <bottom style="thin">
        <color theme="1"/>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diagonal/>
    </border>
    <border>
      <left/>
      <right style="medium">
        <color indexed="8"/>
      </right>
      <top style="thin">
        <color theme="1"/>
      </top>
      <bottom/>
      <diagonal/>
    </border>
    <border>
      <left/>
      <right style="medium">
        <color theme="1"/>
      </right>
      <top style="thin">
        <color theme="1"/>
      </top>
      <bottom style="medium">
        <color indexed="8"/>
      </bottom>
      <diagonal/>
    </border>
    <border>
      <left style="medium">
        <color rgb="FF000000"/>
      </left>
      <right style="medium">
        <color rgb="FF000000"/>
      </right>
      <top style="medium">
        <color rgb="FF000000"/>
      </top>
      <bottom style="medium">
        <color rgb="FF000000"/>
      </bottom>
      <diagonal/>
    </border>
    <border>
      <left/>
      <right style="medium">
        <color theme="1"/>
      </right>
      <top style="medium">
        <color indexed="8"/>
      </top>
      <bottom style="medium">
        <color theme="1"/>
      </bottom>
      <diagonal/>
    </border>
    <border>
      <left style="medium">
        <color rgb="FF5A5A5A"/>
      </left>
      <right style="thin">
        <color rgb="FF5A5A5A"/>
      </right>
      <top style="medium">
        <color rgb="FF5A5A5A"/>
      </top>
      <bottom/>
      <diagonal/>
    </border>
    <border>
      <left style="thin">
        <color rgb="FF5A5A5A"/>
      </left>
      <right style="thin">
        <color rgb="FF5A5A5A"/>
      </right>
      <top style="medium">
        <color rgb="FF5A5A5A"/>
      </top>
      <bottom/>
      <diagonal/>
    </border>
    <border>
      <left style="thin">
        <color rgb="FF5A5A5A"/>
      </left>
      <right/>
      <top style="medium">
        <color rgb="FF5A5A5A"/>
      </top>
      <bottom style="thin">
        <color rgb="FF5A5A5A"/>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5A5A5A"/>
      </left>
      <right style="thin">
        <color rgb="FF5A5A5A"/>
      </right>
      <top style="thin">
        <color rgb="FF5A5A5A"/>
      </top>
      <bottom style="thin">
        <color rgb="FF5A5A5A"/>
      </bottom>
      <diagonal/>
    </border>
    <border>
      <left style="thin">
        <color rgb="FF5A5A5A"/>
      </left>
      <right style="thin">
        <color rgb="FF5A5A5A"/>
      </right>
      <top style="thin">
        <color rgb="FF5A5A5A"/>
      </top>
      <bottom style="thin">
        <color rgb="FF5A5A5A"/>
      </bottom>
      <diagonal/>
    </border>
    <border>
      <left style="thin">
        <color rgb="FF5A5A5A"/>
      </left>
      <right/>
      <top style="thin">
        <color rgb="FF5A5A5A"/>
      </top>
      <bottom style="thin">
        <color rgb="FF5A5A5A"/>
      </bottom>
      <diagonal/>
    </border>
    <border>
      <left style="medium">
        <color rgb="FF5A5A5A"/>
      </left>
      <right style="thin">
        <color rgb="FF5A5A5A"/>
      </right>
      <top style="thin">
        <color rgb="FF5A5A5A"/>
      </top>
      <bottom style="medium">
        <color rgb="FF5A5A5A"/>
      </bottom>
      <diagonal/>
    </border>
    <border>
      <left style="thin">
        <color rgb="FF5A5A5A"/>
      </left>
      <right style="thin">
        <color rgb="FF5A5A5A"/>
      </right>
      <top style="thin">
        <color rgb="FF5A5A5A"/>
      </top>
      <bottom style="medium">
        <color rgb="FF5A5A5A"/>
      </bottom>
      <diagonal/>
    </border>
    <border>
      <left style="thin">
        <color rgb="FF5A5A5A"/>
      </left>
      <right/>
      <top style="thin">
        <color rgb="FF5A5A5A"/>
      </top>
      <bottom style="medium">
        <color rgb="FF5A5A5A"/>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top style="thin">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4">
    <xf numFmtId="0" fontId="0" fillId="0" borderId="0"/>
    <xf numFmtId="0" fontId="13" fillId="0" borderId="0"/>
    <xf numFmtId="0" fontId="15" fillId="0" borderId="0"/>
    <xf numFmtId="0" fontId="17" fillId="0" borderId="0"/>
    <xf numFmtId="0" fontId="13" fillId="0" borderId="0"/>
    <xf numFmtId="0" fontId="18" fillId="0" borderId="0" applyNumberForma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9" fontId="22"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23" fillId="0" borderId="0"/>
    <xf numFmtId="0" fontId="24" fillId="0" borderId="0"/>
    <xf numFmtId="0" fontId="25" fillId="0" borderId="0"/>
    <xf numFmtId="9" fontId="23" fillId="0" borderId="0" applyFont="0" applyFill="0" applyBorder="0" applyAlignment="0" applyProtection="0"/>
    <xf numFmtId="9" fontId="26" fillId="0" borderId="0" applyFont="0" applyFill="0" applyBorder="0" applyAlignment="0" applyProtection="0"/>
    <xf numFmtId="0" fontId="26" fillId="0" borderId="0"/>
    <xf numFmtId="43" fontId="26" fillId="0" borderId="0" applyFont="0" applyFill="0" applyBorder="0" applyAlignment="0" applyProtection="0"/>
    <xf numFmtId="0" fontId="24" fillId="0" borderId="0"/>
    <xf numFmtId="9" fontId="24"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xf numFmtId="0" fontId="5" fillId="0" borderId="0"/>
    <xf numFmtId="0" fontId="4" fillId="0" borderId="0"/>
    <xf numFmtId="0" fontId="3" fillId="0" borderId="0"/>
    <xf numFmtId="43" fontId="33" fillId="0" borderId="0" applyFont="0" applyFill="0" applyBorder="0" applyAlignment="0" applyProtection="0"/>
    <xf numFmtId="0" fontId="18"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6" fillId="0" borderId="0"/>
    <xf numFmtId="0" fontId="1" fillId="0" borderId="0"/>
  </cellStyleXfs>
  <cellXfs count="1346">
    <xf numFmtId="0" fontId="0" fillId="2" borderId="0" xfId="0" applyFill="1" applyAlignment="1">
      <alignment horizontal="left"/>
    </xf>
    <xf numFmtId="0" fontId="19" fillId="2" borderId="0" xfId="4" applyFont="1" applyFill="1" applyAlignment="1">
      <alignment horizontal="left"/>
    </xf>
    <xf numFmtId="0" fontId="19" fillId="2" borderId="0" xfId="4" applyFont="1" applyFill="1" applyAlignment="1">
      <alignment horizontal="right"/>
    </xf>
    <xf numFmtId="0" fontId="21" fillId="2" borderId="0" xfId="4" applyFont="1" applyFill="1"/>
    <xf numFmtId="164" fontId="0" fillId="2" borderId="0" xfId="0" applyNumberFormat="1" applyFill="1" applyAlignment="1">
      <alignment horizontal="left"/>
    </xf>
    <xf numFmtId="166" fontId="0" fillId="2" borderId="0" xfId="0" applyNumberFormat="1" applyFill="1" applyAlignment="1">
      <alignment horizontal="left"/>
    </xf>
    <xf numFmtId="9" fontId="0" fillId="2" borderId="0" xfId="8" applyFont="1" applyFill="1" applyBorder="1" applyAlignment="1">
      <alignment horizontal="left"/>
    </xf>
    <xf numFmtId="164" fontId="9" fillId="2" borderId="17" xfId="0" applyNumberFormat="1" applyFont="1" applyFill="1" applyBorder="1" applyAlignment="1">
      <alignment horizontal="right"/>
    </xf>
    <xf numFmtId="164" fontId="9" fillId="2" borderId="18" xfId="0" applyNumberFormat="1" applyFont="1" applyFill="1" applyBorder="1" applyAlignment="1">
      <alignment horizontal="right"/>
    </xf>
    <xf numFmtId="164" fontId="9" fillId="2" borderId="19" xfId="0" applyNumberFormat="1" applyFont="1" applyFill="1" applyBorder="1" applyAlignment="1">
      <alignment horizontal="right"/>
    </xf>
    <xf numFmtId="164" fontId="9" fillId="2" borderId="20" xfId="0" applyNumberFormat="1" applyFont="1" applyFill="1" applyBorder="1" applyAlignment="1">
      <alignment horizontal="right"/>
    </xf>
    <xf numFmtId="0" fontId="9" fillId="2" borderId="21" xfId="0" applyFont="1" applyFill="1" applyBorder="1" applyAlignment="1">
      <alignment horizontal="left"/>
    </xf>
    <xf numFmtId="164" fontId="9" fillId="2" borderId="22" xfId="0" applyNumberFormat="1" applyFont="1" applyFill="1" applyBorder="1" applyAlignment="1">
      <alignment horizontal="right"/>
    </xf>
    <xf numFmtId="164" fontId="9" fillId="2" borderId="23" xfId="0" applyNumberFormat="1" applyFont="1" applyFill="1" applyBorder="1" applyAlignment="1">
      <alignment horizontal="right"/>
    </xf>
    <xf numFmtId="164" fontId="9" fillId="2" borderId="21" xfId="0" applyNumberFormat="1" applyFont="1" applyFill="1" applyBorder="1" applyAlignment="1">
      <alignment horizontal="right"/>
    </xf>
    <xf numFmtId="0" fontId="9" fillId="2" borderId="33" xfId="0" applyFont="1" applyFill="1" applyBorder="1" applyAlignment="1">
      <alignment horizontal="left"/>
    </xf>
    <xf numFmtId="164" fontId="9" fillId="2" borderId="34" xfId="0" applyNumberFormat="1" applyFont="1" applyFill="1" applyBorder="1" applyAlignment="1">
      <alignment horizontal="right"/>
    </xf>
    <xf numFmtId="165" fontId="9" fillId="2" borderId="34" xfId="0" applyNumberFormat="1" applyFont="1" applyFill="1" applyBorder="1" applyAlignment="1">
      <alignment horizontal="right"/>
    </xf>
    <xf numFmtId="165" fontId="9" fillId="2" borderId="35" xfId="0" applyNumberFormat="1" applyFont="1" applyFill="1" applyBorder="1" applyAlignment="1">
      <alignment horizontal="right"/>
    </xf>
    <xf numFmtId="164" fontId="9" fillId="2" borderId="39" xfId="0" applyNumberFormat="1" applyFont="1" applyFill="1" applyBorder="1" applyAlignment="1">
      <alignment horizontal="right"/>
    </xf>
    <xf numFmtId="0" fontId="9" fillId="2" borderId="41" xfId="0" applyFont="1" applyFill="1" applyBorder="1" applyAlignment="1">
      <alignment horizontal="left"/>
    </xf>
    <xf numFmtId="164" fontId="9" fillId="2" borderId="33" xfId="0" applyNumberFormat="1" applyFont="1" applyFill="1" applyBorder="1" applyAlignment="1">
      <alignment horizontal="right"/>
    </xf>
    <xf numFmtId="164" fontId="9" fillId="2" borderId="44" xfId="0" applyNumberFormat="1" applyFont="1" applyFill="1" applyBorder="1" applyAlignment="1">
      <alignment horizontal="right"/>
    </xf>
    <xf numFmtId="165" fontId="9" fillId="2" borderId="45" xfId="0" applyNumberFormat="1" applyFont="1" applyFill="1" applyBorder="1" applyAlignment="1">
      <alignment horizontal="right"/>
    </xf>
    <xf numFmtId="164" fontId="9" fillId="2" borderId="45" xfId="0" applyNumberFormat="1" applyFont="1" applyFill="1" applyBorder="1" applyAlignment="1">
      <alignment horizontal="right"/>
    </xf>
    <xf numFmtId="165" fontId="9" fillId="2" borderId="46" xfId="0" applyNumberFormat="1" applyFont="1" applyFill="1" applyBorder="1" applyAlignment="1">
      <alignment horizontal="right"/>
    </xf>
    <xf numFmtId="164" fontId="9" fillId="2" borderId="47" xfId="0" applyNumberFormat="1" applyFont="1" applyFill="1" applyBorder="1" applyAlignment="1">
      <alignment horizontal="right"/>
    </xf>
    <xf numFmtId="165" fontId="9" fillId="2" borderId="48" xfId="0" applyNumberFormat="1" applyFont="1" applyFill="1" applyBorder="1" applyAlignment="1">
      <alignment horizontal="right"/>
    </xf>
    <xf numFmtId="0" fontId="8" fillId="3" borderId="10" xfId="0" applyFont="1" applyFill="1" applyBorder="1" applyAlignment="1">
      <alignment horizontal="center"/>
    </xf>
    <xf numFmtId="0" fontId="8" fillId="3" borderId="3" xfId="0" applyFont="1" applyFill="1" applyBorder="1" applyAlignment="1">
      <alignment horizontal="center"/>
    </xf>
    <xf numFmtId="0" fontId="8" fillId="3" borderId="9" xfId="0" applyFont="1" applyFill="1" applyBorder="1" applyAlignment="1">
      <alignment horizontal="center"/>
    </xf>
    <xf numFmtId="0" fontId="9" fillId="2" borderId="31" xfId="0" applyFont="1" applyFill="1" applyBorder="1" applyAlignment="1">
      <alignment horizontal="left"/>
    </xf>
    <xf numFmtId="164" fontId="9" fillId="2" borderId="32" xfId="0" applyNumberFormat="1" applyFont="1" applyFill="1" applyBorder="1" applyAlignment="1">
      <alignment horizontal="right"/>
    </xf>
    <xf numFmtId="164" fontId="9" fillId="2" borderId="35" xfId="0" applyNumberFormat="1" applyFont="1" applyFill="1" applyBorder="1" applyAlignment="1">
      <alignment horizontal="right"/>
    </xf>
    <xf numFmtId="164" fontId="9" fillId="2" borderId="31" xfId="0" applyNumberFormat="1" applyFont="1" applyFill="1" applyBorder="1" applyAlignment="1">
      <alignment horizontal="right"/>
    </xf>
    <xf numFmtId="164" fontId="9" fillId="2" borderId="43" xfId="0" applyNumberFormat="1" applyFont="1" applyFill="1" applyBorder="1" applyAlignment="1">
      <alignment horizontal="right"/>
    </xf>
    <xf numFmtId="164" fontId="9" fillId="2" borderId="49" xfId="0" applyNumberFormat="1" applyFont="1" applyFill="1" applyBorder="1" applyAlignment="1">
      <alignment horizontal="right"/>
    </xf>
    <xf numFmtId="164" fontId="9" fillId="2" borderId="37" xfId="0" applyNumberFormat="1" applyFont="1" applyFill="1" applyBorder="1" applyAlignment="1">
      <alignment horizontal="right"/>
    </xf>
    <xf numFmtId="164" fontId="9" fillId="2" borderId="25" xfId="0" applyNumberFormat="1" applyFont="1" applyFill="1" applyBorder="1" applyAlignment="1">
      <alignment horizontal="right"/>
    </xf>
    <xf numFmtId="164" fontId="9" fillId="2" borderId="26" xfId="0" applyNumberFormat="1" applyFont="1" applyFill="1" applyBorder="1" applyAlignment="1">
      <alignment horizontal="right"/>
    </xf>
    <xf numFmtId="164" fontId="9" fillId="2" borderId="51" xfId="0" applyNumberFormat="1" applyFont="1" applyFill="1" applyBorder="1" applyAlignment="1">
      <alignment horizontal="right"/>
    </xf>
    <xf numFmtId="164" fontId="9" fillId="2" borderId="52" xfId="0" applyNumberFormat="1" applyFont="1" applyFill="1" applyBorder="1" applyAlignment="1">
      <alignment horizontal="right"/>
    </xf>
    <xf numFmtId="0" fontId="8" fillId="3" borderId="56" xfId="0" applyFont="1" applyFill="1" applyBorder="1" applyAlignment="1">
      <alignment horizontal="center" wrapText="1"/>
    </xf>
    <xf numFmtId="0" fontId="8" fillId="3" borderId="27" xfId="0" applyFont="1" applyFill="1" applyBorder="1" applyAlignment="1">
      <alignment horizontal="center" wrapText="1"/>
    </xf>
    <xf numFmtId="0" fontId="8" fillId="3" borderId="57" xfId="0" applyFont="1" applyFill="1" applyBorder="1" applyAlignment="1">
      <alignment horizontal="center" wrapText="1"/>
    </xf>
    <xf numFmtId="0" fontId="8" fillId="3" borderId="58" xfId="0" applyFont="1" applyFill="1" applyBorder="1" applyAlignment="1">
      <alignment horizontal="center" wrapText="1"/>
    </xf>
    <xf numFmtId="0" fontId="8" fillId="3" borderId="59" xfId="0" applyFont="1" applyFill="1" applyBorder="1" applyAlignment="1">
      <alignment horizontal="center" wrapText="1"/>
    </xf>
    <xf numFmtId="0" fontId="8" fillId="3" borderId="60" xfId="0" applyFont="1" applyFill="1" applyBorder="1" applyAlignment="1">
      <alignment horizontal="center"/>
    </xf>
    <xf numFmtId="0" fontId="9" fillId="2" borderId="32" xfId="0" applyFont="1" applyFill="1" applyBorder="1" applyAlignment="1">
      <alignment horizontal="left"/>
    </xf>
    <xf numFmtId="0" fontId="9" fillId="2" borderId="35" xfId="0" applyFont="1" applyFill="1" applyBorder="1" applyAlignment="1">
      <alignment horizontal="left"/>
    </xf>
    <xf numFmtId="0" fontId="0" fillId="2" borderId="0" xfId="0" applyFill="1" applyAlignment="1">
      <alignment horizontal="center"/>
    </xf>
    <xf numFmtId="164" fontId="9" fillId="2" borderId="24" xfId="0" applyNumberFormat="1" applyFont="1" applyFill="1" applyBorder="1" applyAlignment="1">
      <alignment horizontal="right"/>
    </xf>
    <xf numFmtId="164" fontId="11" fillId="4" borderId="10" xfId="0" applyNumberFormat="1" applyFont="1" applyFill="1" applyBorder="1" applyAlignment="1">
      <alignment horizontal="right"/>
    </xf>
    <xf numFmtId="164" fontId="11" fillId="4" borderId="3" xfId="0" applyNumberFormat="1" applyFont="1" applyFill="1" applyBorder="1" applyAlignment="1">
      <alignment horizontal="right"/>
    </xf>
    <xf numFmtId="164" fontId="11" fillId="4" borderId="9" xfId="0" applyNumberFormat="1" applyFont="1" applyFill="1" applyBorder="1" applyAlignment="1">
      <alignment horizontal="right"/>
    </xf>
    <xf numFmtId="0" fontId="9" fillId="2" borderId="51" xfId="0" applyFont="1" applyFill="1" applyBorder="1" applyAlignment="1">
      <alignment horizontal="left"/>
    </xf>
    <xf numFmtId="0" fontId="11" fillId="4" borderId="58" xfId="0" applyFont="1" applyFill="1" applyBorder="1" applyAlignment="1">
      <alignment horizontal="left"/>
    </xf>
    <xf numFmtId="0" fontId="9" fillId="2" borderId="69" xfId="0" applyFont="1" applyFill="1" applyBorder="1" applyAlignment="1">
      <alignment horizontal="left"/>
    </xf>
    <xf numFmtId="164" fontId="9" fillId="2" borderId="69" xfId="0" applyNumberFormat="1" applyFont="1" applyFill="1" applyBorder="1" applyAlignment="1">
      <alignment horizontal="right"/>
    </xf>
    <xf numFmtId="164" fontId="9" fillId="2" borderId="41" xfId="0" applyNumberFormat="1" applyFont="1" applyFill="1" applyBorder="1" applyAlignment="1">
      <alignment horizontal="right"/>
    </xf>
    <xf numFmtId="0" fontId="8" fillId="3" borderId="10" xfId="0" applyFont="1" applyFill="1" applyBorder="1" applyAlignment="1">
      <alignment horizontal="center" wrapText="1"/>
    </xf>
    <xf numFmtId="0" fontId="8" fillId="3" borderId="3" xfId="0" applyFont="1" applyFill="1" applyBorder="1" applyAlignment="1">
      <alignment horizontal="center" wrapText="1"/>
    </xf>
    <xf numFmtId="0" fontId="8" fillId="3" borderId="9" xfId="0" applyFont="1" applyFill="1" applyBorder="1" applyAlignment="1">
      <alignment horizontal="center" wrapText="1"/>
    </xf>
    <xf numFmtId="3" fontId="9" fillId="2" borderId="69" xfId="0" applyNumberFormat="1" applyFont="1" applyFill="1" applyBorder="1" applyAlignment="1">
      <alignment horizontal="right"/>
    </xf>
    <xf numFmtId="0" fontId="9" fillId="2" borderId="33" xfId="0" applyFont="1" applyFill="1" applyBorder="1" applyAlignment="1">
      <alignment horizontal="center"/>
    </xf>
    <xf numFmtId="164" fontId="9" fillId="2" borderId="72" xfId="0" applyNumberFormat="1" applyFont="1" applyFill="1" applyBorder="1" applyAlignment="1">
      <alignment horizontal="right"/>
    </xf>
    <xf numFmtId="164" fontId="9" fillId="2" borderId="73" xfId="0" applyNumberFormat="1" applyFont="1" applyFill="1" applyBorder="1" applyAlignment="1">
      <alignment horizontal="right"/>
    </xf>
    <xf numFmtId="3" fontId="9" fillId="2" borderId="74" xfId="0" applyNumberFormat="1" applyFont="1" applyFill="1" applyBorder="1" applyAlignment="1">
      <alignment horizontal="right"/>
    </xf>
    <xf numFmtId="164" fontId="11" fillId="5" borderId="44" xfId="0" applyNumberFormat="1" applyFont="1" applyFill="1" applyBorder="1" applyAlignment="1">
      <alignment horizontal="right"/>
    </xf>
    <xf numFmtId="164" fontId="11" fillId="5" borderId="46" xfId="0" applyNumberFormat="1" applyFont="1" applyFill="1" applyBorder="1" applyAlignment="1">
      <alignment horizontal="right"/>
    </xf>
    <xf numFmtId="3" fontId="11" fillId="5" borderId="77" xfId="0" applyNumberFormat="1" applyFont="1" applyFill="1" applyBorder="1" applyAlignment="1">
      <alignment horizontal="right"/>
    </xf>
    <xf numFmtId="3" fontId="9" fillId="2" borderId="40" xfId="0" applyNumberFormat="1" applyFont="1" applyFill="1" applyBorder="1" applyAlignment="1">
      <alignment horizontal="right"/>
    </xf>
    <xf numFmtId="164" fontId="11" fillId="4" borderId="78" xfId="0" applyNumberFormat="1" applyFont="1" applyFill="1" applyBorder="1" applyAlignment="1">
      <alignment horizontal="right"/>
    </xf>
    <xf numFmtId="164" fontId="11" fillId="4" borderId="57" xfId="0" applyNumberFormat="1" applyFont="1" applyFill="1" applyBorder="1" applyAlignment="1">
      <alignment horizontal="right"/>
    </xf>
    <xf numFmtId="3" fontId="11" fillId="4" borderId="1" xfId="0" applyNumberFormat="1" applyFont="1" applyFill="1" applyBorder="1" applyAlignment="1">
      <alignment horizontal="right"/>
    </xf>
    <xf numFmtId="0" fontId="8" fillId="3" borderId="53" xfId="0" applyFont="1" applyFill="1" applyBorder="1" applyAlignment="1">
      <alignment horizontal="center"/>
    </xf>
    <xf numFmtId="0" fontId="8" fillId="3" borderId="81" xfId="0" applyFont="1" applyFill="1" applyBorder="1" applyAlignment="1">
      <alignment horizontal="center"/>
    </xf>
    <xf numFmtId="0" fontId="11" fillId="3" borderId="4" xfId="0" applyFont="1" applyFill="1" applyBorder="1" applyAlignment="1">
      <alignment horizontal="center"/>
    </xf>
    <xf numFmtId="164" fontId="11" fillId="4" borderId="27" xfId="0" applyNumberFormat="1" applyFont="1" applyFill="1" applyBorder="1" applyAlignment="1">
      <alignment horizontal="right"/>
    </xf>
    <xf numFmtId="164" fontId="11" fillId="4" borderId="58" xfId="0" applyNumberFormat="1" applyFont="1" applyFill="1" applyBorder="1" applyAlignment="1">
      <alignment horizontal="right"/>
    </xf>
    <xf numFmtId="164" fontId="9" fillId="2" borderId="62" xfId="0" applyNumberFormat="1" applyFont="1" applyFill="1" applyBorder="1" applyAlignment="1">
      <alignment horizontal="right"/>
    </xf>
    <xf numFmtId="164" fontId="9" fillId="2" borderId="83" xfId="0" applyNumberFormat="1" applyFont="1" applyFill="1" applyBorder="1" applyAlignment="1">
      <alignment horizontal="right"/>
    </xf>
    <xf numFmtId="164" fontId="9" fillId="2" borderId="82" xfId="0" applyNumberFormat="1" applyFont="1" applyFill="1" applyBorder="1" applyAlignment="1">
      <alignment horizontal="right"/>
    </xf>
    <xf numFmtId="164" fontId="9" fillId="2" borderId="71" xfId="0" applyNumberFormat="1" applyFont="1" applyFill="1" applyBorder="1" applyAlignment="1">
      <alignment horizontal="right"/>
    </xf>
    <xf numFmtId="164" fontId="11" fillId="4" borderId="56" xfId="0" applyNumberFormat="1" applyFont="1" applyFill="1" applyBorder="1" applyAlignment="1">
      <alignment horizontal="right"/>
    </xf>
    <xf numFmtId="164" fontId="11" fillId="4" borderId="59" xfId="0" applyNumberFormat="1" applyFont="1" applyFill="1" applyBorder="1" applyAlignment="1">
      <alignment horizontal="right"/>
    </xf>
    <xf numFmtId="164" fontId="11" fillId="5" borderId="47" xfId="0" applyNumberFormat="1" applyFont="1" applyFill="1" applyBorder="1" applyAlignment="1">
      <alignment horizontal="right"/>
    </xf>
    <xf numFmtId="164" fontId="11" fillId="5" borderId="45" xfId="0" applyNumberFormat="1" applyFont="1" applyFill="1" applyBorder="1" applyAlignment="1">
      <alignment horizontal="right"/>
    </xf>
    <xf numFmtId="164" fontId="11" fillId="5" borderId="48" xfId="0" applyNumberFormat="1" applyFont="1" applyFill="1" applyBorder="1" applyAlignment="1">
      <alignment horizontal="right"/>
    </xf>
    <xf numFmtId="164" fontId="11" fillId="5" borderId="13" xfId="0" applyNumberFormat="1" applyFont="1" applyFill="1" applyBorder="1" applyAlignment="1">
      <alignment horizontal="right"/>
    </xf>
    <xf numFmtId="0" fontId="8" fillId="3" borderId="54" xfId="0" applyFont="1" applyFill="1" applyBorder="1" applyAlignment="1">
      <alignment horizontal="center"/>
    </xf>
    <xf numFmtId="0" fontId="8" fillId="3" borderId="4" xfId="0" applyFont="1" applyFill="1" applyBorder="1" applyAlignment="1">
      <alignment horizontal="center"/>
    </xf>
    <xf numFmtId="164" fontId="9" fillId="2" borderId="40" xfId="0" applyNumberFormat="1" applyFont="1" applyFill="1" applyBorder="1" applyAlignment="1">
      <alignment horizontal="right"/>
    </xf>
    <xf numFmtId="164" fontId="10" fillId="2" borderId="47" xfId="0" applyNumberFormat="1" applyFont="1" applyFill="1" applyBorder="1" applyAlignment="1">
      <alignment horizontal="right"/>
    </xf>
    <xf numFmtId="164" fontId="10" fillId="2" borderId="45" xfId="0" applyNumberFormat="1" applyFont="1" applyFill="1" applyBorder="1" applyAlignment="1">
      <alignment horizontal="right"/>
    </xf>
    <xf numFmtId="164" fontId="10" fillId="2" borderId="48" xfId="0" applyNumberFormat="1" applyFont="1" applyFill="1" applyBorder="1" applyAlignment="1">
      <alignment horizontal="right"/>
    </xf>
    <xf numFmtId="0" fontId="11" fillId="3" borderId="53" xfId="0" applyFont="1" applyFill="1" applyBorder="1" applyAlignment="1">
      <alignment horizontal="center" wrapText="1"/>
    </xf>
    <xf numFmtId="0" fontId="11" fillId="3" borderId="54" xfId="0" applyFont="1" applyFill="1" applyBorder="1" applyAlignment="1">
      <alignment horizontal="center"/>
    </xf>
    <xf numFmtId="0" fontId="11" fillId="3" borderId="54" xfId="0" applyFont="1" applyFill="1" applyBorder="1" applyAlignment="1">
      <alignment horizontal="center" wrapText="1"/>
    </xf>
    <xf numFmtId="0" fontId="11" fillId="3" borderId="55" xfId="0" applyFont="1" applyFill="1" applyBorder="1" applyAlignment="1">
      <alignment horizontal="center" wrapText="1"/>
    </xf>
    <xf numFmtId="0" fontId="11" fillId="3" borderId="61" xfId="0" applyFont="1" applyFill="1" applyBorder="1" applyAlignment="1">
      <alignment horizontal="center" wrapText="1"/>
    </xf>
    <xf numFmtId="164" fontId="10" fillId="2" borderId="44" xfId="0" applyNumberFormat="1" applyFont="1" applyFill="1" applyBorder="1" applyAlignment="1">
      <alignment horizontal="right"/>
    </xf>
    <xf numFmtId="0" fontId="11" fillId="3" borderId="55" xfId="0" applyFont="1" applyFill="1" applyBorder="1" applyAlignment="1">
      <alignment horizontal="center"/>
    </xf>
    <xf numFmtId="0" fontId="8" fillId="3" borderId="56" xfId="0" applyFont="1" applyFill="1" applyBorder="1" applyAlignment="1">
      <alignment horizontal="center"/>
    </xf>
    <xf numFmtId="0" fontId="8" fillId="3" borderId="27" xfId="0" applyFont="1" applyFill="1" applyBorder="1" applyAlignment="1">
      <alignment horizontal="center"/>
    </xf>
    <xf numFmtId="0" fontId="11" fillId="4" borderId="3" xfId="0" applyFont="1" applyFill="1" applyBorder="1" applyAlignment="1">
      <alignment horizontal="left"/>
    </xf>
    <xf numFmtId="0" fontId="8" fillId="3" borderId="86" xfId="0" applyFont="1" applyFill="1" applyBorder="1" applyAlignment="1">
      <alignment horizontal="center"/>
    </xf>
    <xf numFmtId="0" fontId="8" fillId="3" borderId="54" xfId="0" applyFont="1" applyFill="1" applyBorder="1" applyAlignment="1">
      <alignment horizontal="center" wrapText="1"/>
    </xf>
    <xf numFmtId="169" fontId="9" fillId="2" borderId="17" xfId="0" applyNumberFormat="1" applyFont="1" applyFill="1" applyBorder="1" applyAlignment="1">
      <alignment horizontal="right"/>
    </xf>
    <xf numFmtId="169" fontId="9" fillId="2" borderId="34" xfId="0" applyNumberFormat="1" applyFont="1" applyFill="1" applyBorder="1" applyAlignment="1">
      <alignment horizontal="right"/>
    </xf>
    <xf numFmtId="165" fontId="9" fillId="2" borderId="17" xfId="0" applyNumberFormat="1" applyFont="1" applyFill="1" applyBorder="1" applyAlignment="1">
      <alignment horizontal="right"/>
    </xf>
    <xf numFmtId="165" fontId="9" fillId="2" borderId="32" xfId="0" applyNumberFormat="1" applyFont="1" applyFill="1" applyBorder="1" applyAlignment="1">
      <alignment horizontal="right"/>
    </xf>
    <xf numFmtId="0" fontId="8" fillId="3" borderId="115" xfId="0" applyFont="1" applyFill="1" applyBorder="1" applyAlignment="1">
      <alignment horizontal="center" wrapText="1"/>
    </xf>
    <xf numFmtId="0" fontId="8" fillId="3" borderId="96" xfId="0" applyFont="1" applyFill="1" applyBorder="1" applyAlignment="1">
      <alignment horizontal="center" wrapText="1"/>
    </xf>
    <xf numFmtId="0" fontId="8" fillId="3" borderId="97" xfId="0" applyFont="1" applyFill="1" applyBorder="1" applyAlignment="1">
      <alignment horizontal="center" wrapText="1"/>
    </xf>
    <xf numFmtId="0" fontId="9" fillId="2" borderId="40" xfId="0" applyFont="1" applyFill="1" applyBorder="1" applyAlignment="1">
      <alignment horizontal="left"/>
    </xf>
    <xf numFmtId="0" fontId="27" fillId="2" borderId="0" xfId="0" applyFont="1" applyFill="1" applyAlignment="1">
      <alignment horizontal="left"/>
    </xf>
    <xf numFmtId="0" fontId="8" fillId="3" borderId="109" xfId="0" applyFont="1" applyFill="1" applyBorder="1" applyAlignment="1">
      <alignment horizontal="center"/>
    </xf>
    <xf numFmtId="0" fontId="8" fillId="3" borderId="102" xfId="0" applyFont="1" applyFill="1" applyBorder="1" applyAlignment="1">
      <alignment horizontal="center"/>
    </xf>
    <xf numFmtId="0" fontId="8" fillId="3" borderId="118" xfId="0" applyFont="1" applyFill="1" applyBorder="1" applyAlignment="1">
      <alignment horizontal="center"/>
    </xf>
    <xf numFmtId="0" fontId="8" fillId="3" borderId="100" xfId="0" applyFont="1" applyFill="1" applyBorder="1" applyAlignment="1">
      <alignment horizontal="center"/>
    </xf>
    <xf numFmtId="0" fontId="27" fillId="2" borderId="0" xfId="0" applyFont="1" applyFill="1" applyAlignment="1">
      <alignment horizontal="center"/>
    </xf>
    <xf numFmtId="0" fontId="10" fillId="2" borderId="32" xfId="0" applyFont="1" applyFill="1" applyBorder="1" applyAlignment="1">
      <alignment horizontal="left" wrapText="1"/>
    </xf>
    <xf numFmtId="164" fontId="11" fillId="4" borderId="120" xfId="0" applyNumberFormat="1" applyFont="1" applyFill="1" applyBorder="1" applyAlignment="1">
      <alignment horizontal="right"/>
    </xf>
    <xf numFmtId="164" fontId="11" fillId="4" borderId="113" xfId="0" applyNumberFormat="1" applyFont="1" applyFill="1" applyBorder="1" applyAlignment="1">
      <alignment horizontal="right"/>
    </xf>
    <xf numFmtId="164" fontId="11" fillId="4" borderId="121" xfId="0" applyNumberFormat="1" applyFont="1" applyFill="1" applyBorder="1" applyAlignment="1">
      <alignment horizontal="right"/>
    </xf>
    <xf numFmtId="164" fontId="11" fillId="4" borderId="123" xfId="0" applyNumberFormat="1" applyFont="1" applyFill="1" applyBorder="1" applyAlignment="1">
      <alignment horizontal="right"/>
    </xf>
    <xf numFmtId="0" fontId="8" fillId="3" borderId="126" xfId="0" applyFont="1" applyFill="1" applyBorder="1" applyAlignment="1">
      <alignment horizontal="center"/>
    </xf>
    <xf numFmtId="164" fontId="11" fillId="4" borderId="127" xfId="0" applyNumberFormat="1" applyFont="1" applyFill="1" applyBorder="1" applyAlignment="1">
      <alignment horizontal="right"/>
    </xf>
    <xf numFmtId="0" fontId="10" fillId="2" borderId="35" xfId="0" applyFont="1" applyFill="1" applyBorder="1" applyAlignment="1">
      <alignment horizontal="left" wrapText="1"/>
    </xf>
    <xf numFmtId="0" fontId="10" fillId="2" borderId="51" xfId="0" applyFont="1" applyFill="1" applyBorder="1" applyAlignment="1">
      <alignment horizontal="left" wrapText="1"/>
    </xf>
    <xf numFmtId="0" fontId="11" fillId="4" borderId="121" xfId="0" applyFont="1" applyFill="1" applyBorder="1" applyAlignment="1">
      <alignment horizontal="left"/>
    </xf>
    <xf numFmtId="164" fontId="11" fillId="4" borderId="100" xfId="0" applyNumberFormat="1" applyFont="1" applyFill="1" applyBorder="1" applyAlignment="1">
      <alignment horizontal="right"/>
    </xf>
    <xf numFmtId="0" fontId="8" fillId="3" borderId="103" xfId="0" applyFont="1" applyFill="1" applyBorder="1" applyAlignment="1">
      <alignment horizontal="center"/>
    </xf>
    <xf numFmtId="0" fontId="8" fillId="3" borderId="104" xfId="0" applyFont="1" applyFill="1" applyBorder="1" applyAlignment="1">
      <alignment horizontal="center"/>
    </xf>
    <xf numFmtId="0" fontId="9" fillId="2" borderId="37" xfId="0" applyFont="1" applyFill="1" applyBorder="1" applyAlignment="1">
      <alignment horizontal="left"/>
    </xf>
    <xf numFmtId="165" fontId="9" fillId="2" borderId="25" xfId="0" applyNumberFormat="1" applyFont="1" applyFill="1" applyBorder="1" applyAlignment="1">
      <alignment horizontal="right"/>
    </xf>
    <xf numFmtId="165" fontId="9" fillId="2" borderId="51" xfId="0" applyNumberFormat="1" applyFont="1" applyFill="1" applyBorder="1" applyAlignment="1">
      <alignment horizontal="right"/>
    </xf>
    <xf numFmtId="0" fontId="8" fillId="3" borderId="18" xfId="0" applyFont="1" applyFill="1" applyBorder="1" applyAlignment="1">
      <alignment horizontal="center"/>
    </xf>
    <xf numFmtId="0" fontId="8" fillId="3" borderId="20" xfId="0" applyFont="1" applyFill="1" applyBorder="1" applyAlignment="1">
      <alignment horizontal="center"/>
    </xf>
    <xf numFmtId="0" fontId="9" fillId="2" borderId="51" xfId="0" applyFont="1" applyFill="1" applyBorder="1" applyAlignment="1">
      <alignment horizontal="center"/>
    </xf>
    <xf numFmtId="0" fontId="9" fillId="2" borderId="32" xfId="0" applyFont="1" applyFill="1" applyBorder="1" applyAlignment="1">
      <alignment horizontal="center"/>
    </xf>
    <xf numFmtId="0" fontId="9" fillId="2" borderId="35" xfId="0" applyFont="1" applyFill="1" applyBorder="1" applyAlignment="1">
      <alignment horizontal="center"/>
    </xf>
    <xf numFmtId="167" fontId="9" fillId="2" borderId="31" xfId="0" applyNumberFormat="1" applyFont="1" applyFill="1" applyBorder="1" applyAlignment="1">
      <alignment horizontal="right"/>
    </xf>
    <xf numFmtId="170" fontId="9" fillId="2" borderId="32" xfId="0" applyNumberFormat="1" applyFont="1" applyFill="1" applyBorder="1" applyAlignment="1">
      <alignment horizontal="right"/>
    </xf>
    <xf numFmtId="167" fontId="9" fillId="2" borderId="33" xfId="0" applyNumberFormat="1" applyFont="1" applyFill="1" applyBorder="1" applyAlignment="1">
      <alignment horizontal="right"/>
    </xf>
    <xf numFmtId="170" fontId="9" fillId="2" borderId="35" xfId="0" applyNumberFormat="1" applyFont="1" applyFill="1" applyBorder="1" applyAlignment="1">
      <alignment horizontal="right"/>
    </xf>
    <xf numFmtId="169" fontId="9" fillId="2" borderId="25" xfId="0" applyNumberFormat="1" applyFont="1" applyFill="1" applyBorder="1" applyAlignment="1">
      <alignment horizontal="right"/>
    </xf>
    <xf numFmtId="0" fontId="8" fillId="3" borderId="137" xfId="0" applyFont="1" applyFill="1" applyBorder="1" applyAlignment="1">
      <alignment horizontal="center"/>
    </xf>
    <xf numFmtId="0" fontId="8" fillId="3" borderId="23" xfId="0" applyFont="1" applyFill="1" applyBorder="1" applyAlignment="1">
      <alignment horizontal="center"/>
    </xf>
    <xf numFmtId="0" fontId="8" fillId="3" borderId="138" xfId="0" applyFont="1" applyFill="1" applyBorder="1" applyAlignment="1">
      <alignment horizontal="center"/>
    </xf>
    <xf numFmtId="0" fontId="9" fillId="2" borderId="110" xfId="0" applyFont="1" applyFill="1" applyBorder="1" applyAlignment="1">
      <alignment horizontal="left"/>
    </xf>
    <xf numFmtId="164" fontId="9" fillId="2" borderId="110" xfId="0" applyNumberFormat="1" applyFont="1" applyFill="1" applyBorder="1" applyAlignment="1">
      <alignment horizontal="right"/>
    </xf>
    <xf numFmtId="0" fontId="8" fillId="3" borderId="114" xfId="0" applyFont="1" applyFill="1" applyBorder="1" applyAlignment="1">
      <alignment horizontal="center"/>
    </xf>
    <xf numFmtId="0" fontId="9" fillId="2" borderId="154" xfId="0" applyFont="1" applyFill="1" applyBorder="1" applyAlignment="1">
      <alignment horizontal="left"/>
    </xf>
    <xf numFmtId="0" fontId="11" fillId="0" borderId="66" xfId="0" applyFont="1" applyBorder="1" applyAlignment="1">
      <alignment horizontal="left"/>
    </xf>
    <xf numFmtId="0" fontId="11" fillId="0" borderId="67" xfId="0" applyFont="1" applyBorder="1" applyAlignment="1">
      <alignment horizontal="left"/>
    </xf>
    <xf numFmtId="0" fontId="11" fillId="0" borderId="87" xfId="0" applyFont="1" applyBorder="1" applyAlignment="1">
      <alignment horizontal="left"/>
    </xf>
    <xf numFmtId="0" fontId="11" fillId="4" borderId="2" xfId="0" applyFont="1" applyFill="1" applyBorder="1" applyAlignment="1">
      <alignment horizontal="left"/>
    </xf>
    <xf numFmtId="0" fontId="11" fillId="4" borderId="88" xfId="0" applyFont="1" applyFill="1" applyBorder="1" applyAlignment="1">
      <alignment horizontal="left"/>
    </xf>
    <xf numFmtId="0" fontId="11" fillId="0" borderId="52" xfId="0" applyFont="1" applyBorder="1" applyAlignment="1">
      <alignment horizontal="left"/>
    </xf>
    <xf numFmtId="0" fontId="11" fillId="0" borderId="49" xfId="0" applyFont="1" applyBorder="1" applyAlignment="1">
      <alignment horizontal="left"/>
    </xf>
    <xf numFmtId="0" fontId="11" fillId="0" borderId="71" xfId="0" applyFont="1" applyBorder="1" applyAlignment="1">
      <alignment horizontal="left"/>
    </xf>
    <xf numFmtId="0" fontId="11" fillId="4" borderId="9" xfId="0" applyFont="1" applyFill="1" applyBorder="1" applyAlignment="1">
      <alignment horizontal="left"/>
    </xf>
    <xf numFmtId="164" fontId="9" fillId="2" borderId="155" xfId="0" applyNumberFormat="1" applyFont="1" applyFill="1" applyBorder="1" applyAlignment="1">
      <alignment horizontal="right"/>
    </xf>
    <xf numFmtId="164" fontId="9" fillId="2" borderId="156" xfId="0" applyNumberFormat="1" applyFont="1" applyFill="1" applyBorder="1" applyAlignment="1">
      <alignment horizontal="right"/>
    </xf>
    <xf numFmtId="164" fontId="9" fillId="2" borderId="157" xfId="0" applyNumberFormat="1" applyFont="1" applyFill="1" applyBorder="1" applyAlignment="1">
      <alignment horizontal="right"/>
    </xf>
    <xf numFmtId="0" fontId="8" fillId="3" borderId="149" xfId="0" applyFont="1" applyFill="1" applyBorder="1" applyAlignment="1">
      <alignment horizontal="center"/>
    </xf>
    <xf numFmtId="0" fontId="8" fillId="3" borderId="147" xfId="0" applyFont="1" applyFill="1" applyBorder="1" applyAlignment="1">
      <alignment horizontal="center"/>
    </xf>
    <xf numFmtId="0" fontId="8" fillId="3" borderId="160" xfId="0" applyFont="1" applyFill="1" applyBorder="1" applyAlignment="1">
      <alignment horizontal="center"/>
    </xf>
    <xf numFmtId="166" fontId="9" fillId="2" borderId="40" xfId="0" applyNumberFormat="1" applyFont="1" applyFill="1" applyBorder="1" applyAlignment="1">
      <alignment horizontal="center"/>
    </xf>
    <xf numFmtId="166" fontId="9" fillId="2" borderId="69" xfId="0" applyNumberFormat="1" applyFont="1" applyFill="1" applyBorder="1" applyAlignment="1">
      <alignment horizontal="center"/>
    </xf>
    <xf numFmtId="166" fontId="9" fillId="2" borderId="41" xfId="0" applyNumberFormat="1" applyFont="1" applyFill="1" applyBorder="1" applyAlignment="1">
      <alignment horizontal="center"/>
    </xf>
    <xf numFmtId="0" fontId="11" fillId="4" borderId="127" xfId="0" applyFont="1" applyFill="1" applyBorder="1" applyAlignment="1">
      <alignment horizontal="left"/>
    </xf>
    <xf numFmtId="0" fontId="11" fillId="3" borderId="162" xfId="0" applyFont="1" applyFill="1" applyBorder="1" applyAlignment="1">
      <alignment horizontal="center" wrapText="1"/>
    </xf>
    <xf numFmtId="0" fontId="11" fillId="3" borderId="163" xfId="0" applyFont="1" applyFill="1" applyBorder="1" applyAlignment="1">
      <alignment horizontal="center" wrapText="1"/>
    </xf>
    <xf numFmtId="172" fontId="10" fillId="2" borderId="168" xfId="0" applyNumberFormat="1" applyFont="1" applyFill="1" applyBorder="1" applyAlignment="1">
      <alignment horizontal="right"/>
    </xf>
    <xf numFmtId="164" fontId="10" fillId="2" borderId="168" xfId="0" applyNumberFormat="1" applyFont="1" applyFill="1" applyBorder="1" applyAlignment="1">
      <alignment horizontal="right"/>
    </xf>
    <xf numFmtId="164" fontId="10" fillId="2" borderId="156" xfId="0" applyNumberFormat="1" applyFont="1" applyFill="1" applyBorder="1" applyAlignment="1">
      <alignment horizontal="right"/>
    </xf>
    <xf numFmtId="0" fontId="11" fillId="3" borderId="20" xfId="0" applyFont="1" applyFill="1" applyBorder="1" applyAlignment="1">
      <alignment horizontal="center"/>
    </xf>
    <xf numFmtId="0" fontId="11" fillId="3" borderId="18" xfId="0" applyFont="1" applyFill="1" applyBorder="1" applyAlignment="1">
      <alignment horizontal="center"/>
    </xf>
    <xf numFmtId="0" fontId="11" fillId="3" borderId="86" xfId="0" applyFont="1" applyFill="1" applyBorder="1" applyAlignment="1">
      <alignment horizontal="center"/>
    </xf>
    <xf numFmtId="0" fontId="8" fillId="3" borderId="164" xfId="0" applyFont="1" applyFill="1" applyBorder="1" applyAlignment="1">
      <alignment horizontal="center"/>
    </xf>
    <xf numFmtId="0" fontId="8" fillId="3" borderId="165" xfId="0" applyFont="1" applyFill="1" applyBorder="1" applyAlignment="1">
      <alignment horizontal="center"/>
    </xf>
    <xf numFmtId="0" fontId="8" fillId="3" borderId="166" xfId="0" applyFont="1" applyFill="1" applyBorder="1" applyAlignment="1">
      <alignment horizontal="center"/>
    </xf>
    <xf numFmtId="168" fontId="9" fillId="2" borderId="168" xfId="0" applyNumberFormat="1" applyFont="1" applyFill="1" applyBorder="1" applyAlignment="1">
      <alignment horizontal="right"/>
    </xf>
    <xf numFmtId="164" fontId="9" fillId="2" borderId="168" xfId="0" applyNumberFormat="1" applyFont="1" applyFill="1" applyBorder="1" applyAlignment="1">
      <alignment horizontal="right"/>
    </xf>
    <xf numFmtId="168" fontId="9" fillId="2" borderId="156" xfId="0" applyNumberFormat="1" applyFont="1" applyFill="1" applyBorder="1" applyAlignment="1">
      <alignment horizontal="right"/>
    </xf>
    <xf numFmtId="0" fontId="8" fillId="3" borderId="85" xfId="0" applyFont="1" applyFill="1" applyBorder="1" applyAlignment="1">
      <alignment horizontal="center"/>
    </xf>
    <xf numFmtId="0" fontId="13" fillId="2" borderId="0" xfId="0" applyFont="1" applyFill="1" applyAlignment="1">
      <alignment horizontal="left"/>
    </xf>
    <xf numFmtId="0" fontId="8" fillId="3" borderId="139" xfId="0" applyFont="1" applyFill="1" applyBorder="1" applyAlignment="1">
      <alignment horizontal="center"/>
    </xf>
    <xf numFmtId="164" fontId="9" fillId="2" borderId="169" xfId="0" applyNumberFormat="1" applyFont="1" applyFill="1" applyBorder="1" applyAlignment="1">
      <alignment horizontal="right"/>
    </xf>
    <xf numFmtId="0" fontId="29" fillId="3" borderId="17" xfId="0" applyFont="1" applyFill="1" applyBorder="1" applyAlignment="1">
      <alignment horizontal="center"/>
    </xf>
    <xf numFmtId="0" fontId="29" fillId="3" borderId="142" xfId="0" applyFont="1" applyFill="1" applyBorder="1" applyAlignment="1">
      <alignment horizontal="center"/>
    </xf>
    <xf numFmtId="0" fontId="29" fillId="3" borderId="171" xfId="0" applyFont="1" applyFill="1" applyBorder="1" applyAlignment="1">
      <alignment horizontal="center"/>
    </xf>
    <xf numFmtId="0" fontId="29" fillId="3" borderId="18" xfId="0" applyFont="1" applyFill="1" applyBorder="1" applyAlignment="1">
      <alignment horizontal="center"/>
    </xf>
    <xf numFmtId="0" fontId="29" fillId="3" borderId="172" xfId="0" applyFont="1" applyFill="1" applyBorder="1" applyAlignment="1">
      <alignment horizontal="center"/>
    </xf>
    <xf numFmtId="0" fontId="29" fillId="3" borderId="20" xfId="0" applyFont="1" applyFill="1" applyBorder="1" applyAlignment="1">
      <alignment horizontal="center"/>
    </xf>
    <xf numFmtId="0" fontId="29" fillId="3" borderId="86" xfId="0" applyFont="1" applyFill="1" applyBorder="1" applyAlignment="1">
      <alignment horizontal="center"/>
    </xf>
    <xf numFmtId="0" fontId="16" fillId="2" borderId="26" xfId="0" applyFont="1" applyFill="1" applyBorder="1" applyAlignment="1">
      <alignment horizontal="left"/>
    </xf>
    <xf numFmtId="164" fontId="16" fillId="2" borderId="144" xfId="0" applyNumberFormat="1" applyFont="1" applyFill="1" applyBorder="1" applyAlignment="1">
      <alignment horizontal="right"/>
    </xf>
    <xf numFmtId="164" fontId="16" fillId="2" borderId="25" xfId="0" applyNumberFormat="1" applyFont="1" applyFill="1" applyBorder="1" applyAlignment="1">
      <alignment horizontal="right"/>
    </xf>
    <xf numFmtId="164" fontId="16" fillId="2" borderId="145" xfId="0" applyNumberFormat="1" applyFont="1" applyFill="1" applyBorder="1" applyAlignment="1">
      <alignment horizontal="right"/>
    </xf>
    <xf numFmtId="164" fontId="16" fillId="2" borderId="24" xfId="0" applyNumberFormat="1" applyFont="1" applyFill="1" applyBorder="1" applyAlignment="1">
      <alignment horizontal="right"/>
    </xf>
    <xf numFmtId="164" fontId="16" fillId="2" borderId="51" xfId="0" applyNumberFormat="1" applyFont="1" applyFill="1" applyBorder="1" applyAlignment="1">
      <alignment horizontal="right"/>
    </xf>
    <xf numFmtId="0" fontId="16" fillId="2" borderId="22" xfId="0" applyFont="1" applyFill="1" applyBorder="1" applyAlignment="1">
      <alignment horizontal="left"/>
    </xf>
    <xf numFmtId="164" fontId="16" fillId="2" borderId="140" xfId="0" applyNumberFormat="1" applyFont="1" applyFill="1" applyBorder="1" applyAlignment="1">
      <alignment horizontal="right"/>
    </xf>
    <xf numFmtId="164" fontId="16" fillId="2" borderId="17" xfId="0" applyNumberFormat="1" applyFont="1" applyFill="1" applyBorder="1" applyAlignment="1">
      <alignment horizontal="right"/>
    </xf>
    <xf numFmtId="164" fontId="16" fillId="2" borderId="142" xfId="0" applyNumberFormat="1" applyFont="1" applyFill="1" applyBorder="1" applyAlignment="1">
      <alignment horizontal="right"/>
    </xf>
    <xf numFmtId="164" fontId="16" fillId="2" borderId="19" xfId="0" applyNumberFormat="1" applyFont="1" applyFill="1" applyBorder="1" applyAlignment="1">
      <alignment horizontal="right"/>
    </xf>
    <xf numFmtId="164" fontId="16" fillId="2" borderId="32" xfId="0" applyNumberFormat="1" applyFont="1" applyFill="1" applyBorder="1" applyAlignment="1">
      <alignment horizontal="right"/>
    </xf>
    <xf numFmtId="0" fontId="16" fillId="2" borderId="22" xfId="0" applyFont="1" applyFill="1" applyBorder="1" applyAlignment="1">
      <alignment horizontal="left" wrapText="1"/>
    </xf>
    <xf numFmtId="0" fontId="16" fillId="2" borderId="43" xfId="0" applyFont="1" applyFill="1" applyBorder="1" applyAlignment="1">
      <alignment horizontal="left"/>
    </xf>
    <xf numFmtId="164" fontId="16" fillId="2" borderId="141" xfId="0" applyNumberFormat="1" applyFont="1" applyFill="1" applyBorder="1" applyAlignment="1">
      <alignment horizontal="right"/>
    </xf>
    <xf numFmtId="164" fontId="16" fillId="2" borderId="34" xfId="0" applyNumberFormat="1" applyFont="1" applyFill="1" applyBorder="1" applyAlignment="1">
      <alignment horizontal="right"/>
    </xf>
    <xf numFmtId="164" fontId="16" fillId="2" borderId="143" xfId="0" applyNumberFormat="1" applyFont="1" applyFill="1" applyBorder="1" applyAlignment="1">
      <alignment horizontal="right"/>
    </xf>
    <xf numFmtId="164" fontId="16" fillId="2" borderId="39" xfId="0" applyNumberFormat="1" applyFont="1" applyFill="1" applyBorder="1" applyAlignment="1">
      <alignment horizontal="right"/>
    </xf>
    <xf numFmtId="164" fontId="16" fillId="2" borderId="35" xfId="0" applyNumberFormat="1" applyFont="1" applyFill="1" applyBorder="1" applyAlignment="1">
      <alignment horizontal="right"/>
    </xf>
    <xf numFmtId="0" fontId="16" fillId="2" borderId="0" xfId="0" applyFont="1" applyFill="1" applyAlignment="1">
      <alignment horizontal="center"/>
    </xf>
    <xf numFmtId="0" fontId="8" fillId="3" borderId="113" xfId="0" applyFont="1" applyFill="1" applyBorder="1" applyAlignment="1">
      <alignment horizontal="center"/>
    </xf>
    <xf numFmtId="0" fontId="0" fillId="2" borderId="0" xfId="0" applyFill="1"/>
    <xf numFmtId="0" fontId="0" fillId="2" borderId="0" xfId="0" applyFill="1" applyAlignment="1">
      <alignment vertical="center" wrapText="1"/>
    </xf>
    <xf numFmtId="0" fontId="8" fillId="3" borderId="127" xfId="0" applyFont="1" applyFill="1" applyBorder="1" applyAlignment="1">
      <alignment horizontal="center"/>
    </xf>
    <xf numFmtId="0" fontId="8" fillId="3" borderId="121" xfId="0" applyFont="1" applyFill="1" applyBorder="1" applyAlignment="1">
      <alignment horizontal="center"/>
    </xf>
    <xf numFmtId="0" fontId="8" fillId="3" borderId="113" xfId="0" applyFont="1" applyFill="1" applyBorder="1" applyAlignment="1">
      <alignment horizontal="center" wrapText="1"/>
    </xf>
    <xf numFmtId="0" fontId="11" fillId="5" borderId="127" xfId="0" applyFont="1" applyFill="1" applyBorder="1" applyAlignment="1">
      <alignment horizontal="left" wrapText="1"/>
    </xf>
    <xf numFmtId="0" fontId="8" fillId="3" borderId="121" xfId="0" applyFont="1" applyFill="1" applyBorder="1" applyAlignment="1">
      <alignment horizontal="center" wrapText="1"/>
    </xf>
    <xf numFmtId="0" fontId="9" fillId="0" borderId="0" xfId="0" applyFont="1"/>
    <xf numFmtId="0" fontId="10" fillId="0" borderId="0" xfId="0" applyFont="1"/>
    <xf numFmtId="0" fontId="0" fillId="2" borderId="0" xfId="0" applyFill="1" applyAlignment="1">
      <alignment horizontal="left" wrapText="1"/>
    </xf>
    <xf numFmtId="0" fontId="9" fillId="2" borderId="155" xfId="0" applyFont="1" applyFill="1" applyBorder="1" applyAlignment="1">
      <alignment horizontal="center"/>
    </xf>
    <xf numFmtId="164" fontId="9" fillId="2" borderId="46" xfId="0" applyNumberFormat="1" applyFont="1" applyFill="1" applyBorder="1" applyAlignment="1">
      <alignment horizontal="right"/>
    </xf>
    <xf numFmtId="164" fontId="9" fillId="2" borderId="154" xfId="0" applyNumberFormat="1" applyFont="1" applyFill="1" applyBorder="1" applyAlignment="1">
      <alignment horizontal="right"/>
    </xf>
    <xf numFmtId="0" fontId="8" fillId="5" borderId="18" xfId="0" applyFont="1" applyFill="1" applyBorder="1" applyAlignment="1">
      <alignment horizontal="center"/>
    </xf>
    <xf numFmtId="0" fontId="8" fillId="5" borderId="23" xfId="0" applyFont="1" applyFill="1" applyBorder="1" applyAlignment="1">
      <alignment horizontal="center"/>
    </xf>
    <xf numFmtId="0" fontId="9" fillId="2" borderId="37" xfId="0" applyFont="1" applyFill="1" applyBorder="1" applyAlignment="1">
      <alignment horizontal="center"/>
    </xf>
    <xf numFmtId="0" fontId="11" fillId="4" borderId="95" xfId="0" applyFont="1" applyFill="1" applyBorder="1" applyAlignment="1">
      <alignment horizontal="center"/>
    </xf>
    <xf numFmtId="164" fontId="11" fillId="4" borderId="96" xfId="0" applyNumberFormat="1" applyFont="1" applyFill="1" applyBorder="1" applyAlignment="1">
      <alignment horizontal="right"/>
    </xf>
    <xf numFmtId="164" fontId="11" fillId="4" borderId="97" xfId="0" applyNumberFormat="1" applyFont="1" applyFill="1" applyBorder="1" applyAlignment="1">
      <alignment horizontal="right"/>
    </xf>
    <xf numFmtId="164" fontId="11" fillId="4" borderId="98" xfId="0" applyNumberFormat="1" applyFont="1" applyFill="1" applyBorder="1" applyAlignment="1">
      <alignment horizontal="right"/>
    </xf>
    <xf numFmtId="0" fontId="11" fillId="3" borderId="18" xfId="0" applyFont="1" applyFill="1" applyBorder="1" applyAlignment="1">
      <alignment horizontal="center" wrapText="1"/>
    </xf>
    <xf numFmtId="167" fontId="9" fillId="2" borderId="37" xfId="0" applyNumberFormat="1" applyFont="1" applyFill="1" applyBorder="1" applyAlignment="1">
      <alignment horizontal="right"/>
    </xf>
    <xf numFmtId="170" fontId="9" fillId="2" borderId="51" xfId="0" applyNumberFormat="1" applyFont="1" applyFill="1" applyBorder="1" applyAlignment="1">
      <alignment horizontal="right"/>
    </xf>
    <xf numFmtId="0" fontId="0" fillId="2" borderId="0" xfId="0" applyFill="1" applyAlignment="1">
      <alignment wrapText="1"/>
    </xf>
    <xf numFmtId="0" fontId="9" fillId="2" borderId="0" xfId="4" applyFont="1" applyFill="1" applyAlignment="1">
      <alignment horizontal="left"/>
    </xf>
    <xf numFmtId="3" fontId="19" fillId="2" borderId="0" xfId="4" applyNumberFormat="1" applyFont="1" applyFill="1" applyAlignment="1">
      <alignment horizontal="left"/>
    </xf>
    <xf numFmtId="173" fontId="11" fillId="4" borderId="56" xfId="0" applyNumberFormat="1" applyFont="1" applyFill="1" applyBorder="1" applyAlignment="1">
      <alignment horizontal="center"/>
    </xf>
    <xf numFmtId="173" fontId="9" fillId="2" borderId="37" xfId="0" applyNumberFormat="1" applyFont="1" applyFill="1" applyBorder="1" applyAlignment="1">
      <alignment horizontal="center"/>
    </xf>
    <xf numFmtId="173" fontId="9" fillId="2" borderId="31" xfId="0" applyNumberFormat="1" applyFont="1" applyFill="1" applyBorder="1" applyAlignment="1">
      <alignment horizontal="center"/>
    </xf>
    <xf numFmtId="173" fontId="9" fillId="2" borderId="33" xfId="0" applyNumberFormat="1" applyFont="1" applyFill="1" applyBorder="1" applyAlignment="1">
      <alignment horizontal="center"/>
    </xf>
    <xf numFmtId="164" fontId="9" fillId="0" borderId="155" xfId="0" applyNumberFormat="1" applyFont="1" applyBorder="1" applyAlignment="1">
      <alignment horizontal="right"/>
    </xf>
    <xf numFmtId="173" fontId="16" fillId="2" borderId="37" xfId="0" applyNumberFormat="1" applyFont="1" applyFill="1" applyBorder="1" applyAlignment="1">
      <alignment horizontal="center"/>
    </xf>
    <xf numFmtId="173" fontId="16" fillId="2" borderId="31" xfId="0" applyNumberFormat="1" applyFont="1" applyFill="1" applyBorder="1" applyAlignment="1">
      <alignment horizontal="center"/>
    </xf>
    <xf numFmtId="173" fontId="16" fillId="2" borderId="33" xfId="0" applyNumberFormat="1" applyFont="1" applyFill="1" applyBorder="1" applyAlignment="1">
      <alignment horizontal="center"/>
    </xf>
    <xf numFmtId="0" fontId="27" fillId="2" borderId="0" xfId="0" applyFont="1" applyFill="1"/>
    <xf numFmtId="173" fontId="11" fillId="4" borderId="119" xfId="0" applyNumberFormat="1" applyFont="1" applyFill="1" applyBorder="1" applyAlignment="1">
      <alignment horizontal="center"/>
    </xf>
    <xf numFmtId="0" fontId="9" fillId="2" borderId="150" xfId="0" applyFont="1" applyFill="1" applyBorder="1" applyAlignment="1">
      <alignment horizontal="left"/>
    </xf>
    <xf numFmtId="174" fontId="11" fillId="4" borderId="121" xfId="8" applyNumberFormat="1" applyFont="1" applyFill="1" applyBorder="1" applyAlignment="1">
      <alignment horizontal="right"/>
    </xf>
    <xf numFmtId="174" fontId="9" fillId="2" borderId="51" xfId="8" applyNumberFormat="1" applyFont="1" applyFill="1" applyBorder="1" applyAlignment="1">
      <alignment horizontal="right"/>
    </xf>
    <xf numFmtId="174" fontId="9" fillId="2" borderId="32" xfId="8" applyNumberFormat="1" applyFont="1" applyFill="1" applyBorder="1" applyAlignment="1">
      <alignment horizontal="right"/>
    </xf>
    <xf numFmtId="174" fontId="9" fillId="2" borderId="35" xfId="8" applyNumberFormat="1" applyFont="1" applyFill="1" applyBorder="1" applyAlignment="1">
      <alignment horizontal="right"/>
    </xf>
    <xf numFmtId="0" fontId="8" fillId="3" borderId="61" xfId="0" applyFont="1" applyFill="1" applyBorder="1" applyAlignment="1">
      <alignment horizontal="center"/>
    </xf>
    <xf numFmtId="0" fontId="8" fillId="3" borderId="85" xfId="0" applyFont="1" applyFill="1" applyBorder="1" applyAlignment="1">
      <alignment horizontal="center" wrapText="1"/>
    </xf>
    <xf numFmtId="0" fontId="8" fillId="3" borderId="17" xfId="0" applyFont="1" applyFill="1" applyBorder="1" applyAlignment="1">
      <alignment horizontal="center"/>
    </xf>
    <xf numFmtId="0" fontId="8" fillId="3" borderId="142" xfId="0" applyFont="1" applyFill="1" applyBorder="1" applyAlignment="1">
      <alignment horizontal="center"/>
    </xf>
    <xf numFmtId="0" fontId="8" fillId="3" borderId="171" xfId="0" applyFont="1" applyFill="1" applyBorder="1" applyAlignment="1">
      <alignment horizontal="center"/>
    </xf>
    <xf numFmtId="0" fontId="8" fillId="3" borderId="172" xfId="0" applyFont="1" applyFill="1" applyBorder="1" applyAlignment="1">
      <alignment horizontal="center"/>
    </xf>
    <xf numFmtId="173" fontId="8" fillId="4" borderId="127" xfId="0" applyNumberFormat="1" applyFont="1" applyFill="1" applyBorder="1" applyAlignment="1">
      <alignment horizontal="center"/>
    </xf>
    <xf numFmtId="0" fontId="8" fillId="4" borderId="123" xfId="0" applyFont="1" applyFill="1" applyBorder="1" applyAlignment="1">
      <alignment horizontal="left"/>
    </xf>
    <xf numFmtId="164" fontId="8" fillId="4" borderId="112" xfId="0" applyNumberFormat="1" applyFont="1" applyFill="1" applyBorder="1" applyAlignment="1">
      <alignment horizontal="right"/>
    </xf>
    <xf numFmtId="164" fontId="8" fillId="4" borderId="113" xfId="0" applyNumberFormat="1" applyFont="1" applyFill="1" applyBorder="1" applyAlignment="1">
      <alignment horizontal="right"/>
    </xf>
    <xf numFmtId="164" fontId="8" fillId="4" borderId="114" xfId="0" applyNumberFormat="1" applyFont="1" applyFill="1" applyBorder="1" applyAlignment="1">
      <alignment horizontal="right"/>
    </xf>
    <xf numFmtId="164" fontId="8" fillId="4" borderId="120" xfId="0" applyNumberFormat="1" applyFont="1" applyFill="1" applyBorder="1" applyAlignment="1">
      <alignment horizontal="right"/>
    </xf>
    <xf numFmtId="164" fontId="8" fillId="4" borderId="121" xfId="0" applyNumberFormat="1" applyFont="1" applyFill="1" applyBorder="1" applyAlignment="1">
      <alignment horizontal="right"/>
    </xf>
    <xf numFmtId="0" fontId="9" fillId="2" borderId="26" xfId="0" applyFont="1" applyFill="1" applyBorder="1" applyAlignment="1">
      <alignment horizontal="left"/>
    </xf>
    <xf numFmtId="164" fontId="9" fillId="2" borderId="144" xfId="0" applyNumberFormat="1" applyFont="1" applyFill="1" applyBorder="1" applyAlignment="1">
      <alignment horizontal="right"/>
    </xf>
    <xf numFmtId="164" fontId="9" fillId="2" borderId="145" xfId="0" applyNumberFormat="1" applyFont="1" applyFill="1" applyBorder="1" applyAlignment="1">
      <alignment horizontal="right"/>
    </xf>
    <xf numFmtId="0" fontId="9" fillId="2" borderId="22" xfId="0" applyFont="1" applyFill="1" applyBorder="1" applyAlignment="1">
      <alignment horizontal="left"/>
    </xf>
    <xf numFmtId="164" fontId="9" fillId="2" borderId="140" xfId="0" applyNumberFormat="1" applyFont="1" applyFill="1" applyBorder="1" applyAlignment="1">
      <alignment horizontal="right"/>
    </xf>
    <xf numFmtId="164" fontId="9" fillId="2" borderId="142" xfId="0" applyNumberFormat="1" applyFont="1" applyFill="1" applyBorder="1" applyAlignment="1">
      <alignment horizontal="right"/>
    </xf>
    <xf numFmtId="0" fontId="9" fillId="2" borderId="22" xfId="0" applyFont="1" applyFill="1" applyBorder="1" applyAlignment="1">
      <alignment horizontal="left" wrapText="1"/>
    </xf>
    <xf numFmtId="0" fontId="9" fillId="2" borderId="43" xfId="0" applyFont="1" applyFill="1" applyBorder="1" applyAlignment="1">
      <alignment horizontal="left"/>
    </xf>
    <xf numFmtId="164" fontId="9" fillId="2" borderId="141" xfId="0" applyNumberFormat="1" applyFont="1" applyFill="1" applyBorder="1" applyAlignment="1">
      <alignment horizontal="right"/>
    </xf>
    <xf numFmtId="164" fontId="9" fillId="2" borderId="143" xfId="0" applyNumberFormat="1" applyFont="1" applyFill="1" applyBorder="1" applyAlignment="1">
      <alignment horizontal="right"/>
    </xf>
    <xf numFmtId="0" fontId="8" fillId="3" borderId="84" xfId="0" applyFont="1" applyFill="1" applyBorder="1" applyAlignment="1">
      <alignment horizontal="center" wrapText="1"/>
    </xf>
    <xf numFmtId="0" fontId="8" fillId="3" borderId="18" xfId="0" applyFont="1" applyFill="1" applyBorder="1" applyAlignment="1">
      <alignment horizontal="center" wrapText="1"/>
    </xf>
    <xf numFmtId="0" fontId="8" fillId="3" borderId="86" xfId="0" applyFont="1" applyFill="1" applyBorder="1" applyAlignment="1">
      <alignment horizontal="center" wrapText="1"/>
    </xf>
    <xf numFmtId="173" fontId="8" fillId="4" borderId="56" xfId="0" applyNumberFormat="1" applyFont="1" applyFill="1" applyBorder="1" applyAlignment="1">
      <alignment horizontal="center"/>
    </xf>
    <xf numFmtId="0" fontId="8" fillId="4" borderId="58" xfId="0" applyFont="1" applyFill="1" applyBorder="1" applyAlignment="1">
      <alignment horizontal="left"/>
    </xf>
    <xf numFmtId="164" fontId="8" fillId="4" borderId="78" xfId="0" applyNumberFormat="1" applyFont="1" applyFill="1" applyBorder="1" applyAlignment="1">
      <alignment horizontal="right"/>
    </xf>
    <xf numFmtId="164" fontId="8" fillId="4" borderId="27" xfId="0" applyNumberFormat="1" applyFont="1" applyFill="1" applyBorder="1" applyAlignment="1">
      <alignment horizontal="right"/>
    </xf>
    <xf numFmtId="164" fontId="8" fillId="4" borderId="58" xfId="0" applyNumberFormat="1" applyFont="1" applyFill="1" applyBorder="1" applyAlignment="1">
      <alignment horizontal="right"/>
    </xf>
    <xf numFmtId="164" fontId="8" fillId="4" borderId="56" xfId="0" applyNumberFormat="1" applyFont="1" applyFill="1" applyBorder="1" applyAlignment="1">
      <alignment horizontal="right"/>
    </xf>
    <xf numFmtId="164" fontId="8" fillId="4" borderId="57" xfId="0" applyNumberFormat="1" applyFont="1" applyFill="1" applyBorder="1" applyAlignment="1">
      <alignment horizontal="right"/>
    </xf>
    <xf numFmtId="164" fontId="8" fillId="4" borderId="1" xfId="0" applyNumberFormat="1" applyFont="1" applyFill="1" applyBorder="1" applyAlignment="1">
      <alignment horizontal="right"/>
    </xf>
    <xf numFmtId="0" fontId="8" fillId="3" borderId="55" xfId="0" applyFont="1" applyFill="1" applyBorder="1"/>
    <xf numFmtId="164" fontId="8" fillId="4" borderId="59" xfId="0" applyNumberFormat="1" applyFont="1" applyFill="1" applyBorder="1" applyAlignment="1">
      <alignment horizontal="right"/>
    </xf>
    <xf numFmtId="164" fontId="9" fillId="2" borderId="50" xfId="0" applyNumberFormat="1" applyFont="1" applyFill="1" applyBorder="1" applyAlignment="1">
      <alignment horizontal="right"/>
    </xf>
    <xf numFmtId="0" fontId="8" fillId="3" borderId="64" xfId="0" applyFont="1" applyFill="1" applyBorder="1" applyAlignment="1">
      <alignment horizontal="center" wrapText="1"/>
    </xf>
    <xf numFmtId="0" fontId="8" fillId="3" borderId="84" xfId="0" applyFont="1" applyFill="1" applyBorder="1" applyAlignment="1">
      <alignment horizontal="center"/>
    </xf>
    <xf numFmtId="0" fontId="8" fillId="3" borderId="93" xfId="0" applyFont="1" applyFill="1" applyBorder="1" applyAlignment="1">
      <alignment horizontal="center" wrapText="1"/>
    </xf>
    <xf numFmtId="0" fontId="8" fillId="3" borderId="1" xfId="0" applyFont="1" applyFill="1" applyBorder="1" applyAlignment="1">
      <alignment horizontal="center"/>
    </xf>
    <xf numFmtId="0" fontId="8" fillId="3" borderId="58" xfId="0" applyFont="1" applyFill="1" applyBorder="1" applyAlignment="1">
      <alignment horizontal="center"/>
    </xf>
    <xf numFmtId="3" fontId="8" fillId="4" borderId="78" xfId="0" applyNumberFormat="1" applyFont="1" applyFill="1" applyBorder="1" applyAlignment="1">
      <alignment horizontal="right"/>
    </xf>
    <xf numFmtId="3" fontId="8" fillId="4" borderId="27" xfId="0" applyNumberFormat="1" applyFont="1" applyFill="1" applyBorder="1" applyAlignment="1">
      <alignment horizontal="right"/>
    </xf>
    <xf numFmtId="3" fontId="8" fillId="4" borderId="57" xfId="0" applyNumberFormat="1" applyFont="1" applyFill="1" applyBorder="1" applyAlignment="1">
      <alignment horizontal="right"/>
    </xf>
    <xf numFmtId="3" fontId="8" fillId="4" borderId="1" xfId="0" applyNumberFormat="1" applyFont="1" applyFill="1" applyBorder="1" applyAlignment="1">
      <alignment horizontal="right"/>
    </xf>
    <xf numFmtId="3" fontId="8" fillId="4" borderId="92" xfId="0" applyNumberFormat="1" applyFont="1" applyFill="1" applyBorder="1" applyAlignment="1">
      <alignment horizontal="right"/>
    </xf>
    <xf numFmtId="3" fontId="8" fillId="4" borderId="56" xfId="0" applyNumberFormat="1" applyFont="1" applyFill="1" applyBorder="1" applyAlignment="1">
      <alignment horizontal="right"/>
    </xf>
    <xf numFmtId="3" fontId="8" fillId="4" borderId="58" xfId="0" applyNumberFormat="1" applyFont="1" applyFill="1" applyBorder="1" applyAlignment="1">
      <alignment horizontal="right"/>
    </xf>
    <xf numFmtId="3" fontId="9" fillId="2" borderId="24" xfId="0" applyNumberFormat="1" applyFont="1" applyFill="1" applyBorder="1" applyAlignment="1">
      <alignment horizontal="right"/>
    </xf>
    <xf numFmtId="3" fontId="9" fillId="2" borderId="25" xfId="0" applyNumberFormat="1" applyFont="1" applyFill="1" applyBorder="1" applyAlignment="1">
      <alignment horizontal="right"/>
    </xf>
    <xf numFmtId="3" fontId="9" fillId="2" borderId="26" xfId="0" applyNumberFormat="1" applyFont="1" applyFill="1" applyBorder="1" applyAlignment="1">
      <alignment horizontal="right"/>
    </xf>
    <xf numFmtId="3" fontId="9" fillId="2" borderId="66" xfId="0" applyNumberFormat="1" applyFont="1" applyFill="1" applyBorder="1" applyAlignment="1">
      <alignment horizontal="right"/>
    </xf>
    <xf numFmtId="3" fontId="9" fillId="2" borderId="37" xfId="0" applyNumberFormat="1" applyFont="1" applyFill="1" applyBorder="1" applyAlignment="1">
      <alignment horizontal="right"/>
    </xf>
    <xf numFmtId="3" fontId="9" fillId="2" borderId="51" xfId="0" applyNumberFormat="1" applyFont="1" applyFill="1" applyBorder="1" applyAlignment="1">
      <alignment horizontal="right"/>
    </xf>
    <xf numFmtId="3" fontId="9" fillId="2" borderId="19" xfId="0" applyNumberFormat="1" applyFont="1" applyFill="1" applyBorder="1" applyAlignment="1">
      <alignment horizontal="right"/>
    </xf>
    <xf numFmtId="3" fontId="9" fillId="2" borderId="17" xfId="0" applyNumberFormat="1" applyFont="1" applyFill="1" applyBorder="1" applyAlignment="1">
      <alignment horizontal="right"/>
    </xf>
    <xf numFmtId="3" fontId="9" fillId="2" borderId="22" xfId="0" applyNumberFormat="1" applyFont="1" applyFill="1" applyBorder="1" applyAlignment="1">
      <alignment horizontal="right"/>
    </xf>
    <xf numFmtId="3" fontId="9" fillId="2" borderId="67" xfId="0" applyNumberFormat="1" applyFont="1" applyFill="1" applyBorder="1" applyAlignment="1">
      <alignment horizontal="right"/>
    </xf>
    <xf numFmtId="3" fontId="9" fillId="2" borderId="31" xfId="0" applyNumberFormat="1" applyFont="1" applyFill="1" applyBorder="1" applyAlignment="1">
      <alignment horizontal="right"/>
    </xf>
    <xf numFmtId="3" fontId="9" fillId="2" borderId="32" xfId="0" applyNumberFormat="1" applyFont="1" applyFill="1" applyBorder="1" applyAlignment="1">
      <alignment horizontal="right"/>
    </xf>
    <xf numFmtId="0" fontId="9" fillId="2" borderId="32" xfId="0" applyFont="1" applyFill="1" applyBorder="1" applyAlignment="1">
      <alignment horizontal="left" wrapText="1"/>
    </xf>
    <xf numFmtId="3" fontId="9" fillId="2" borderId="39" xfId="0" applyNumberFormat="1" applyFont="1" applyFill="1" applyBorder="1" applyAlignment="1">
      <alignment horizontal="right"/>
    </xf>
    <xf numFmtId="3" fontId="9" fillId="2" borderId="34" xfId="0" applyNumberFormat="1" applyFont="1" applyFill="1" applyBorder="1" applyAlignment="1">
      <alignment horizontal="right"/>
    </xf>
    <xf numFmtId="3" fontId="9" fillId="2" borderId="43" xfId="0" applyNumberFormat="1" applyFont="1" applyFill="1" applyBorder="1" applyAlignment="1">
      <alignment horizontal="right"/>
    </xf>
    <xf numFmtId="3" fontId="9" fillId="2" borderId="41" xfId="0" applyNumberFormat="1" applyFont="1" applyFill="1" applyBorder="1" applyAlignment="1">
      <alignment horizontal="right"/>
    </xf>
    <xf numFmtId="3" fontId="9" fillId="2" borderId="68" xfId="0" applyNumberFormat="1" applyFont="1" applyFill="1" applyBorder="1" applyAlignment="1">
      <alignment horizontal="right"/>
    </xf>
    <xf numFmtId="3" fontId="9" fillId="2" borderId="33" xfId="0" applyNumberFormat="1" applyFont="1" applyFill="1" applyBorder="1" applyAlignment="1">
      <alignment horizontal="right"/>
    </xf>
    <xf numFmtId="3" fontId="9" fillId="2" borderId="35" xfId="0" applyNumberFormat="1" applyFont="1" applyFill="1" applyBorder="1" applyAlignment="1">
      <alignment horizontal="right"/>
    </xf>
    <xf numFmtId="0" fontId="8" fillId="3" borderId="59" xfId="0" applyFont="1" applyFill="1" applyBorder="1" applyAlignment="1">
      <alignment horizontal="center"/>
    </xf>
    <xf numFmtId="0" fontId="8" fillId="3" borderId="2" xfId="0" applyFont="1" applyFill="1" applyBorder="1" applyAlignment="1">
      <alignment horizontal="center"/>
    </xf>
    <xf numFmtId="0" fontId="8" fillId="3" borderId="99" xfId="0" applyFont="1" applyFill="1" applyBorder="1" applyAlignment="1">
      <alignment horizontal="center"/>
    </xf>
    <xf numFmtId="0" fontId="8" fillId="3" borderId="62" xfId="0" applyFont="1" applyFill="1" applyBorder="1" applyAlignment="1">
      <alignment horizontal="center"/>
    </xf>
    <xf numFmtId="0" fontId="8" fillId="3" borderId="83" xfId="0" applyFont="1" applyFill="1" applyBorder="1" applyAlignment="1">
      <alignment horizontal="center"/>
    </xf>
    <xf numFmtId="0" fontId="8" fillId="3" borderId="82" xfId="0" applyFont="1" applyFill="1" applyBorder="1" applyAlignment="1">
      <alignment horizontal="center"/>
    </xf>
    <xf numFmtId="0" fontId="8" fillId="3" borderId="72" xfId="0" applyFont="1" applyFill="1" applyBorder="1" applyAlignment="1">
      <alignment horizontal="center"/>
    </xf>
    <xf numFmtId="0" fontId="8" fillId="3" borderId="73" xfId="0" applyFont="1" applyFill="1" applyBorder="1" applyAlignment="1">
      <alignment horizontal="center"/>
    </xf>
    <xf numFmtId="166" fontId="8" fillId="4" borderId="127" xfId="0" applyNumberFormat="1" applyFont="1" applyFill="1" applyBorder="1" applyAlignment="1">
      <alignment horizontal="center"/>
    </xf>
    <xf numFmtId="0" fontId="8" fillId="4" borderId="100" xfId="0" applyFont="1" applyFill="1" applyBorder="1" applyAlignment="1">
      <alignment horizontal="left"/>
    </xf>
    <xf numFmtId="164" fontId="8" fillId="4" borderId="127" xfId="0" applyNumberFormat="1" applyFont="1" applyFill="1" applyBorder="1" applyAlignment="1">
      <alignment horizontal="right"/>
    </xf>
    <xf numFmtId="164" fontId="8" fillId="4" borderId="123" xfId="0" applyNumberFormat="1" applyFont="1" applyFill="1" applyBorder="1" applyAlignment="1">
      <alignment horizontal="right"/>
    </xf>
    <xf numFmtId="166" fontId="9" fillId="2" borderId="37" xfId="0" applyNumberFormat="1" applyFont="1" applyFill="1" applyBorder="1" applyAlignment="1">
      <alignment horizontal="center"/>
    </xf>
    <xf numFmtId="0" fontId="9" fillId="2" borderId="40" xfId="0" applyFont="1" applyFill="1" applyBorder="1" applyAlignment="1">
      <alignment horizontal="left" wrapText="1"/>
    </xf>
    <xf numFmtId="166" fontId="9" fillId="2" borderId="31" xfId="0" applyNumberFormat="1" applyFont="1" applyFill="1" applyBorder="1" applyAlignment="1">
      <alignment horizontal="center"/>
    </xf>
    <xf numFmtId="0" fontId="9" fillId="2" borderId="69" xfId="0" applyFont="1" applyFill="1" applyBorder="1" applyAlignment="1">
      <alignment horizontal="left" wrapText="1"/>
    </xf>
    <xf numFmtId="166" fontId="9" fillId="2" borderId="33" xfId="0" applyNumberFormat="1" applyFont="1" applyFill="1" applyBorder="1" applyAlignment="1">
      <alignment horizontal="center"/>
    </xf>
    <xf numFmtId="0" fontId="8" fillId="3" borderId="105" xfId="0" applyFont="1" applyFill="1" applyBorder="1" applyAlignment="1">
      <alignment horizontal="center"/>
    </xf>
    <xf numFmtId="0" fontId="8" fillId="4" borderId="121" xfId="0" applyFont="1" applyFill="1" applyBorder="1" applyAlignment="1">
      <alignment horizontal="left"/>
    </xf>
    <xf numFmtId="164" fontId="8" fillId="4" borderId="100" xfId="0" applyNumberFormat="1" applyFont="1" applyFill="1" applyBorder="1" applyAlignment="1">
      <alignment horizontal="right"/>
    </xf>
    <xf numFmtId="164" fontId="8" fillId="4" borderId="105" xfId="0" applyNumberFormat="1" applyFont="1" applyFill="1" applyBorder="1" applyAlignment="1">
      <alignment horizontal="right"/>
    </xf>
    <xf numFmtId="0" fontId="9" fillId="2" borderId="51" xfId="0" applyFont="1" applyFill="1" applyBorder="1" applyAlignment="1">
      <alignment horizontal="left" wrapText="1"/>
    </xf>
    <xf numFmtId="164" fontId="9" fillId="2" borderId="66" xfId="0" applyNumberFormat="1" applyFont="1" applyFill="1" applyBorder="1" applyAlignment="1">
      <alignment horizontal="right"/>
    </xf>
    <xf numFmtId="164" fontId="9" fillId="2" borderId="67" xfId="0" applyNumberFormat="1" applyFont="1" applyFill="1" applyBorder="1" applyAlignment="1">
      <alignment horizontal="right"/>
    </xf>
    <xf numFmtId="0" fontId="9" fillId="2" borderId="35" xfId="0" applyFont="1" applyFill="1" applyBorder="1" applyAlignment="1">
      <alignment horizontal="left" wrapText="1"/>
    </xf>
    <xf numFmtId="164" fontId="9" fillId="2" borderId="68" xfId="0" applyNumberFormat="1" applyFont="1" applyFill="1" applyBorder="1" applyAlignment="1">
      <alignment horizontal="right"/>
    </xf>
    <xf numFmtId="164" fontId="8" fillId="4" borderId="102" xfId="0" applyNumberFormat="1" applyFont="1" applyFill="1" applyBorder="1" applyAlignment="1">
      <alignment horizontal="right"/>
    </xf>
    <xf numFmtId="164" fontId="8" fillId="4" borderId="103" xfId="0" applyNumberFormat="1" applyFont="1" applyFill="1" applyBorder="1" applyAlignment="1">
      <alignment horizontal="right"/>
    </xf>
    <xf numFmtId="164" fontId="8" fillId="4" borderId="104" xfId="0" applyNumberFormat="1" applyFont="1" applyFill="1" applyBorder="1" applyAlignment="1">
      <alignment horizontal="right"/>
    </xf>
    <xf numFmtId="164" fontId="8" fillId="4" borderId="118" xfId="0" applyNumberFormat="1" applyFont="1" applyFill="1" applyBorder="1" applyAlignment="1">
      <alignment horizontal="right"/>
    </xf>
    <xf numFmtId="164" fontId="8" fillId="4" borderId="109" xfId="0" applyNumberFormat="1" applyFont="1" applyFill="1" applyBorder="1" applyAlignment="1">
      <alignment horizontal="right"/>
    </xf>
    <xf numFmtId="166" fontId="9" fillId="2" borderId="25"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34" xfId="0" applyNumberFormat="1" applyFont="1" applyFill="1" applyBorder="1" applyAlignment="1">
      <alignment horizontal="right"/>
    </xf>
    <xf numFmtId="166" fontId="8" fillId="4" borderId="119" xfId="0" applyNumberFormat="1" applyFont="1" applyFill="1" applyBorder="1" applyAlignment="1">
      <alignment horizontal="center"/>
    </xf>
    <xf numFmtId="169" fontId="8" fillId="4" borderId="113" xfId="0" applyNumberFormat="1" applyFont="1" applyFill="1" applyBorder="1" applyAlignment="1">
      <alignment horizontal="right"/>
    </xf>
    <xf numFmtId="169" fontId="8" fillId="4" borderId="123" xfId="0" applyNumberFormat="1" applyFont="1" applyFill="1" applyBorder="1" applyAlignment="1">
      <alignment horizontal="right"/>
    </xf>
    <xf numFmtId="170" fontId="8" fillId="4" borderId="100" xfId="0" applyNumberFormat="1" applyFont="1" applyFill="1" applyBorder="1" applyAlignment="1">
      <alignment horizontal="right"/>
    </xf>
    <xf numFmtId="166" fontId="9" fillId="2" borderId="65" xfId="0" applyNumberFormat="1" applyFont="1" applyFill="1" applyBorder="1" applyAlignment="1">
      <alignment horizontal="center"/>
    </xf>
    <xf numFmtId="169" fontId="9" fillId="2" borderId="26" xfId="0" applyNumberFormat="1" applyFont="1" applyFill="1" applyBorder="1" applyAlignment="1">
      <alignment horizontal="right"/>
    </xf>
    <xf numFmtId="170" fontId="9" fillId="2" borderId="40" xfId="0" applyNumberFormat="1" applyFont="1" applyFill="1" applyBorder="1" applyAlignment="1">
      <alignment horizontal="right"/>
    </xf>
    <xf numFmtId="166" fontId="9" fillId="2" borderId="89" xfId="0" applyNumberFormat="1" applyFont="1" applyFill="1" applyBorder="1" applyAlignment="1">
      <alignment horizontal="center"/>
    </xf>
    <xf numFmtId="169" fontId="9" fillId="2" borderId="22" xfId="0" applyNumberFormat="1" applyFont="1" applyFill="1" applyBorder="1" applyAlignment="1">
      <alignment horizontal="right"/>
    </xf>
    <xf numFmtId="170" fontId="9" fillId="2" borderId="69" xfId="0" applyNumberFormat="1" applyFont="1" applyFill="1" applyBorder="1" applyAlignment="1">
      <alignment horizontal="right"/>
    </xf>
    <xf numFmtId="166" fontId="9" fillId="2" borderId="63" xfId="0" applyNumberFormat="1" applyFont="1" applyFill="1" applyBorder="1" applyAlignment="1">
      <alignment horizontal="center"/>
    </xf>
    <xf numFmtId="169" fontId="9" fillId="2" borderId="43" xfId="0" applyNumberFormat="1" applyFont="1" applyFill="1" applyBorder="1" applyAlignment="1">
      <alignment horizontal="right"/>
    </xf>
    <xf numFmtId="170" fontId="9" fillId="2" borderId="41" xfId="0" applyNumberFormat="1" applyFont="1" applyFill="1" applyBorder="1" applyAlignment="1">
      <alignment horizontal="right"/>
    </xf>
    <xf numFmtId="0" fontId="8" fillId="3" borderId="83" xfId="0" applyFont="1" applyFill="1" applyBorder="1" applyAlignment="1">
      <alignment horizontal="center" wrapText="1"/>
    </xf>
    <xf numFmtId="0" fontId="8" fillId="3" borderId="73" xfId="0" applyFont="1" applyFill="1" applyBorder="1" applyAlignment="1">
      <alignment horizontal="center" wrapText="1"/>
    </xf>
    <xf numFmtId="0" fontId="2" fillId="7" borderId="0" xfId="28" applyFill="1"/>
    <xf numFmtId="0" fontId="36" fillId="8" borderId="179" xfId="28" applyFont="1" applyFill="1" applyBorder="1" applyAlignment="1">
      <alignment horizontal="center" vertical="center" wrapText="1"/>
    </xf>
    <xf numFmtId="0" fontId="37" fillId="2" borderId="179" xfId="28" applyFont="1" applyFill="1" applyBorder="1" applyAlignment="1">
      <alignment horizontal="left" wrapText="1"/>
    </xf>
    <xf numFmtId="0" fontId="37" fillId="2" borderId="179" xfId="28" applyFont="1" applyFill="1" applyBorder="1" applyAlignment="1">
      <alignment horizontal="right" wrapText="1"/>
    </xf>
    <xf numFmtId="0" fontId="37" fillId="2" borderId="0" xfId="28" applyFont="1" applyFill="1" applyAlignment="1">
      <alignment horizontal="left" wrapText="1"/>
    </xf>
    <xf numFmtId="0" fontId="37" fillId="2" borderId="0" xfId="28" applyFont="1" applyFill="1" applyAlignment="1">
      <alignment horizontal="left"/>
    </xf>
    <xf numFmtId="0" fontId="37" fillId="8" borderId="179" xfId="28" applyFont="1" applyFill="1" applyBorder="1" applyAlignment="1">
      <alignment horizontal="center" vertical="center" wrapText="1"/>
    </xf>
    <xf numFmtId="0" fontId="2" fillId="7" borderId="0" xfId="29" applyFill="1"/>
    <xf numFmtId="0" fontId="36" fillId="8" borderId="179" xfId="29" applyFont="1" applyFill="1" applyBorder="1" applyAlignment="1">
      <alignment horizontal="center" vertical="center" wrapText="1"/>
    </xf>
    <xf numFmtId="0" fontId="37" fillId="2" borderId="179" xfId="29" applyFont="1" applyFill="1" applyBorder="1" applyAlignment="1">
      <alignment horizontal="left" wrapText="1"/>
    </xf>
    <xf numFmtId="0" fontId="37" fillId="2" borderId="179" xfId="29" applyFont="1" applyFill="1" applyBorder="1" applyAlignment="1">
      <alignment horizontal="right" wrapText="1"/>
    </xf>
    <xf numFmtId="0" fontId="37" fillId="2" borderId="0" xfId="29" applyFont="1" applyFill="1" applyAlignment="1">
      <alignment horizontal="left"/>
    </xf>
    <xf numFmtId="0" fontId="38" fillId="0" borderId="0" xfId="28" applyFont="1"/>
    <xf numFmtId="0" fontId="38" fillId="0" borderId="0" xfId="28" applyFont="1" applyAlignment="1">
      <alignment wrapText="1"/>
    </xf>
    <xf numFmtId="171" fontId="38" fillId="0" borderId="0" xfId="30" applyNumberFormat="1" applyFont="1"/>
    <xf numFmtId="0" fontId="39" fillId="9" borderId="101" xfId="28" applyFont="1" applyFill="1" applyBorder="1" applyAlignment="1">
      <alignment horizontal="center"/>
    </xf>
    <xf numFmtId="0" fontId="39" fillId="9" borderId="131" xfId="28" applyFont="1" applyFill="1" applyBorder="1" applyAlignment="1">
      <alignment horizontal="center"/>
    </xf>
    <xf numFmtId="0" fontId="39" fillId="9" borderId="129" xfId="28" applyFont="1" applyFill="1" applyBorder="1" applyAlignment="1">
      <alignment horizontal="center"/>
    </xf>
    <xf numFmtId="0" fontId="39" fillId="9" borderId="130" xfId="28" applyFont="1" applyFill="1" applyBorder="1" applyAlignment="1">
      <alignment horizontal="center"/>
    </xf>
    <xf numFmtId="0" fontId="39" fillId="0" borderId="0" xfId="28" applyFont="1"/>
    <xf numFmtId="0" fontId="39" fillId="9" borderId="0" xfId="28" applyFont="1" applyFill="1" applyAlignment="1">
      <alignment horizontal="center"/>
    </xf>
    <xf numFmtId="0" fontId="39" fillId="9" borderId="14" xfId="28" applyFont="1" applyFill="1" applyBorder="1" applyAlignment="1">
      <alignment horizontal="center"/>
    </xf>
    <xf numFmtId="0" fontId="39" fillId="9" borderId="101" xfId="28" applyFont="1" applyFill="1" applyBorder="1" applyAlignment="1">
      <alignment wrapText="1"/>
    </xf>
    <xf numFmtId="0" fontId="39" fillId="9" borderId="0" xfId="28" applyFont="1" applyFill="1"/>
    <xf numFmtId="171" fontId="39" fillId="9" borderId="0" xfId="30" applyNumberFormat="1" applyFont="1" applyFill="1" applyBorder="1"/>
    <xf numFmtId="0" fontId="39" fillId="9" borderId="94" xfId="28" applyFont="1" applyFill="1" applyBorder="1"/>
    <xf numFmtId="0" fontId="39" fillId="9" borderId="14" xfId="28" applyFont="1" applyFill="1" applyBorder="1"/>
    <xf numFmtId="0" fontId="39" fillId="9" borderId="119" xfId="28" applyFont="1" applyFill="1" applyBorder="1" applyAlignment="1">
      <alignment horizontal="center"/>
    </xf>
    <xf numFmtId="0" fontId="39" fillId="9" borderId="105" xfId="28" applyFont="1" applyFill="1" applyBorder="1" applyAlignment="1">
      <alignment horizontal="center"/>
    </xf>
    <xf numFmtId="0" fontId="39" fillId="9" borderId="139" xfId="28" applyFont="1" applyFill="1" applyBorder="1" applyAlignment="1">
      <alignment horizontal="center"/>
    </xf>
    <xf numFmtId="0" fontId="39" fillId="9" borderId="119" xfId="28" applyFont="1" applyFill="1" applyBorder="1" applyAlignment="1">
      <alignment horizontal="center" wrapText="1"/>
    </xf>
    <xf numFmtId="0" fontId="39" fillId="9" borderId="104" xfId="28" applyFont="1" applyFill="1" applyBorder="1" applyAlignment="1">
      <alignment horizontal="center"/>
    </xf>
    <xf numFmtId="0" fontId="39" fillId="9" borderId="103" xfId="28" applyFont="1" applyFill="1" applyBorder="1" applyAlignment="1">
      <alignment horizontal="center"/>
    </xf>
    <xf numFmtId="0" fontId="39" fillId="9" borderId="118" xfId="28" applyFont="1" applyFill="1" applyBorder="1" applyAlignment="1">
      <alignment horizontal="center"/>
    </xf>
    <xf numFmtId="0" fontId="39" fillId="9" borderId="102" xfId="28" applyFont="1" applyFill="1" applyBorder="1" applyAlignment="1">
      <alignment wrapText="1"/>
    </xf>
    <xf numFmtId="0" fontId="39" fillId="9" borderId="103" xfId="28" applyFont="1" applyFill="1" applyBorder="1" applyAlignment="1">
      <alignment horizontal="center" wrapText="1"/>
    </xf>
    <xf numFmtId="171" fontId="39" fillId="9" borderId="103" xfId="30" applyNumberFormat="1" applyFont="1" applyFill="1" applyBorder="1" applyAlignment="1">
      <alignment horizontal="center" wrapText="1"/>
    </xf>
    <xf numFmtId="0" fontId="39" fillId="9" borderId="139" xfId="28" applyFont="1" applyFill="1" applyBorder="1" applyAlignment="1">
      <alignment horizontal="center" wrapText="1"/>
    </xf>
    <xf numFmtId="0" fontId="39" fillId="0" borderId="0" xfId="28" applyFont="1" applyAlignment="1">
      <alignment wrapText="1"/>
    </xf>
    <xf numFmtId="171" fontId="39" fillId="9" borderId="102" xfId="30" applyNumberFormat="1" applyFont="1" applyFill="1" applyBorder="1" applyAlignment="1">
      <alignment wrapText="1"/>
    </xf>
    <xf numFmtId="171" fontId="40" fillId="9" borderId="103" xfId="30" applyNumberFormat="1" applyFont="1" applyFill="1" applyBorder="1" applyAlignment="1">
      <alignment horizontal="center"/>
    </xf>
    <xf numFmtId="171" fontId="40" fillId="9" borderId="0" xfId="30" applyNumberFormat="1" applyFont="1" applyFill="1" applyBorder="1"/>
    <xf numFmtId="171" fontId="40" fillId="9" borderId="139" xfId="30" applyNumberFormat="1" applyFont="1" applyFill="1" applyBorder="1" applyAlignment="1">
      <alignment horizontal="center"/>
    </xf>
    <xf numFmtId="171" fontId="39" fillId="0" borderId="0" xfId="30" applyNumberFormat="1" applyFont="1"/>
    <xf numFmtId="10" fontId="39" fillId="9" borderId="103" xfId="31" applyNumberFormat="1" applyFont="1" applyFill="1" applyBorder="1"/>
    <xf numFmtId="171" fontId="39" fillId="9" borderId="103" xfId="30" applyNumberFormat="1" applyFont="1" applyFill="1" applyBorder="1"/>
    <xf numFmtId="0" fontId="39" fillId="9" borderId="103" xfId="28" applyFont="1" applyFill="1" applyBorder="1"/>
    <xf numFmtId="0" fontId="39" fillId="9" borderId="139" xfId="28" applyFont="1" applyFill="1" applyBorder="1"/>
    <xf numFmtId="10" fontId="39" fillId="9" borderId="118" xfId="31" applyNumberFormat="1" applyFont="1" applyFill="1" applyBorder="1"/>
    <xf numFmtId="0" fontId="39" fillId="9" borderId="0" xfId="28" applyFont="1" applyFill="1" applyAlignment="1">
      <alignment horizontal="right"/>
    </xf>
    <xf numFmtId="171" fontId="39" fillId="9" borderId="0" xfId="28" applyNumberFormat="1" applyFont="1" applyFill="1"/>
    <xf numFmtId="171" fontId="39" fillId="0" borderId="0" xfId="28" applyNumberFormat="1" applyFont="1"/>
    <xf numFmtId="0" fontId="39" fillId="9" borderId="181" xfId="28" applyFont="1" applyFill="1" applyBorder="1" applyAlignment="1">
      <alignment wrapText="1"/>
    </xf>
    <xf numFmtId="0" fontId="39" fillId="9" borderId="177" xfId="28" applyFont="1" applyFill="1" applyBorder="1"/>
    <xf numFmtId="171" fontId="39" fillId="9" borderId="177" xfId="30" applyNumberFormat="1" applyFont="1" applyFill="1" applyBorder="1"/>
    <xf numFmtId="0" fontId="39" fillId="9" borderId="177" xfId="28" applyFont="1" applyFill="1" applyBorder="1" applyAlignment="1">
      <alignment horizontal="right"/>
    </xf>
    <xf numFmtId="0" fontId="39" fillId="9" borderId="157" xfId="28" applyFont="1" applyFill="1" applyBorder="1"/>
    <xf numFmtId="0" fontId="39" fillId="0" borderId="129" xfId="28" applyFont="1" applyBorder="1" applyAlignment="1">
      <alignment horizontal="center"/>
    </xf>
    <xf numFmtId="0" fontId="39" fillId="0" borderId="131" xfId="28" applyFont="1" applyBorder="1" applyAlignment="1">
      <alignment horizontal="center"/>
    </xf>
    <xf numFmtId="0" fontId="39" fillId="0" borderId="130" xfId="28" applyFont="1" applyBorder="1" applyAlignment="1">
      <alignment horizontal="center"/>
    </xf>
    <xf numFmtId="0" fontId="39" fillId="0" borderId="101" xfId="28" applyFont="1" applyBorder="1" applyAlignment="1">
      <alignment horizontal="center"/>
    </xf>
    <xf numFmtId="0" fontId="39" fillId="0" borderId="0" xfId="28" applyFont="1" applyAlignment="1">
      <alignment horizontal="center"/>
    </xf>
    <xf numFmtId="0" fontId="39" fillId="0" borderId="14" xfId="28" applyFont="1" applyBorder="1" applyAlignment="1">
      <alignment horizontal="center"/>
    </xf>
    <xf numFmtId="0" fontId="39" fillId="0" borderId="101" xfId="28" applyFont="1" applyBorder="1" applyAlignment="1">
      <alignment wrapText="1"/>
    </xf>
    <xf numFmtId="171" fontId="39" fillId="0" borderId="0" xfId="30" applyNumberFormat="1" applyFont="1" applyFill="1" applyBorder="1"/>
    <xf numFmtId="0" fontId="39" fillId="0" borderId="14" xfId="28" applyFont="1" applyBorder="1"/>
    <xf numFmtId="0" fontId="39" fillId="0" borderId="90" xfId="28" applyFont="1" applyBorder="1" applyAlignment="1">
      <alignment horizontal="center"/>
    </xf>
    <xf numFmtId="0" fontId="39" fillId="0" borderId="104" xfId="28" applyFont="1" applyBorder="1" applyAlignment="1">
      <alignment horizontal="center"/>
    </xf>
    <xf numFmtId="0" fontId="41" fillId="0" borderId="105" xfId="28" applyFont="1" applyBorder="1" applyAlignment="1">
      <alignment horizontal="center"/>
    </xf>
    <xf numFmtId="0" fontId="41" fillId="0" borderId="109" xfId="28" applyFont="1" applyBorder="1" applyAlignment="1">
      <alignment horizontal="center"/>
    </xf>
    <xf numFmtId="0" fontId="39" fillId="0" borderId="182" xfId="28" applyFont="1" applyBorder="1" applyAlignment="1">
      <alignment horizontal="center"/>
    </xf>
    <xf numFmtId="0" fontId="39" fillId="0" borderId="102" xfId="28" applyFont="1" applyBorder="1" applyAlignment="1">
      <alignment wrapText="1"/>
    </xf>
    <xf numFmtId="0" fontId="39" fillId="0" borderId="103" xfId="28" applyFont="1" applyBorder="1" applyAlignment="1">
      <alignment horizontal="center" wrapText="1"/>
    </xf>
    <xf numFmtId="171" fontId="39" fillId="0" borderId="103" xfId="30" applyNumberFormat="1" applyFont="1" applyFill="1" applyBorder="1" applyAlignment="1">
      <alignment horizontal="center" wrapText="1"/>
    </xf>
    <xf numFmtId="0" fontId="39" fillId="0" borderId="104" xfId="28" applyFont="1" applyBorder="1" applyAlignment="1">
      <alignment horizontal="center" wrapText="1"/>
    </xf>
    <xf numFmtId="0" fontId="39" fillId="0" borderId="109" xfId="28" applyFont="1" applyBorder="1" applyAlignment="1">
      <alignment horizontal="center" wrapText="1"/>
    </xf>
    <xf numFmtId="0" fontId="39" fillId="0" borderId="183" xfId="28" applyFont="1" applyBorder="1" applyAlignment="1">
      <alignment horizontal="center" wrapText="1"/>
    </xf>
    <xf numFmtId="0" fontId="39" fillId="0" borderId="118" xfId="28" applyFont="1" applyBorder="1" applyAlignment="1">
      <alignment horizontal="center" wrapText="1"/>
    </xf>
    <xf numFmtId="10" fontId="39" fillId="0" borderId="103" xfId="31" applyNumberFormat="1" applyFont="1" applyFill="1" applyBorder="1"/>
    <xf numFmtId="10" fontId="39" fillId="0" borderId="104" xfId="31" applyNumberFormat="1" applyFont="1" applyFill="1" applyBorder="1"/>
    <xf numFmtId="10" fontId="39" fillId="0" borderId="109" xfId="31" applyNumberFormat="1" applyFont="1" applyFill="1" applyBorder="1"/>
    <xf numFmtId="10" fontId="39" fillId="0" borderId="118" xfId="31" applyNumberFormat="1" applyFont="1" applyFill="1" applyBorder="1"/>
    <xf numFmtId="0" fontId="39" fillId="0" borderId="184" xfId="28" applyFont="1" applyBorder="1" applyAlignment="1">
      <alignment wrapText="1"/>
    </xf>
    <xf numFmtId="10" fontId="39" fillId="0" borderId="185" xfId="31" applyNumberFormat="1" applyFont="1" applyFill="1" applyBorder="1"/>
    <xf numFmtId="10" fontId="39" fillId="0" borderId="186" xfId="31" applyNumberFormat="1" applyFont="1" applyFill="1" applyBorder="1"/>
    <xf numFmtId="10" fontId="39" fillId="0" borderId="187" xfId="31" applyNumberFormat="1" applyFont="1" applyFill="1" applyBorder="1"/>
    <xf numFmtId="10" fontId="39" fillId="0" borderId="188" xfId="31" applyNumberFormat="1" applyFont="1" applyFill="1" applyBorder="1"/>
    <xf numFmtId="0" fontId="42" fillId="0" borderId="0" xfId="17" applyFont="1" applyAlignment="1">
      <alignment horizontal="centerContinuous" vertical="center"/>
    </xf>
    <xf numFmtId="0" fontId="42" fillId="0" borderId="0" xfId="17" applyFont="1" applyAlignment="1">
      <alignment horizontal="centerContinuous"/>
    </xf>
    <xf numFmtId="0" fontId="26" fillId="0" borderId="0" xfId="17"/>
    <xf numFmtId="0" fontId="42" fillId="0" borderId="0" xfId="17" applyFont="1" applyAlignment="1">
      <alignment horizontal="center"/>
    </xf>
    <xf numFmtId="0" fontId="26" fillId="5" borderId="103" xfId="17" applyFill="1" applyBorder="1" applyAlignment="1">
      <alignment horizontal="center" wrapText="1"/>
    </xf>
    <xf numFmtId="0" fontId="26" fillId="0" borderId="0" xfId="17" applyAlignment="1">
      <alignment horizontal="center" wrapText="1"/>
    </xf>
    <xf numFmtId="0" fontId="26" fillId="0" borderId="103" xfId="17" applyBorder="1"/>
    <xf numFmtId="0" fontId="37" fillId="0" borderId="103" xfId="17" applyFont="1" applyBorder="1" applyAlignment="1">
      <alignment horizontal="center"/>
    </xf>
    <xf numFmtId="0" fontId="37" fillId="0" borderId="103" xfId="17" applyFont="1" applyBorder="1" applyAlignment="1">
      <alignment horizontal="centerContinuous"/>
    </xf>
    <xf numFmtId="0" fontId="26" fillId="0" borderId="103" xfId="17" applyBorder="1" applyAlignment="1">
      <alignment horizontal="centerContinuous"/>
    </xf>
    <xf numFmtId="0" fontId="26" fillId="0" borderId="103" xfId="17" applyBorder="1" applyAlignment="1">
      <alignment horizontal="center"/>
    </xf>
    <xf numFmtId="171" fontId="0" fillId="0" borderId="103" xfId="18" applyNumberFormat="1" applyFont="1" applyFill="1" applyBorder="1"/>
    <xf numFmtId="171" fontId="0" fillId="0" borderId="103" xfId="18" applyNumberFormat="1" applyFont="1" applyBorder="1"/>
    <xf numFmtId="171" fontId="26" fillId="0" borderId="0" xfId="17" applyNumberFormat="1"/>
    <xf numFmtId="171" fontId="26" fillId="0" borderId="103" xfId="18" applyNumberFormat="1" applyFont="1" applyFill="1" applyBorder="1"/>
    <xf numFmtId="171" fontId="26" fillId="0" borderId="103" xfId="17" applyNumberFormat="1" applyBorder="1"/>
    <xf numFmtId="0" fontId="26" fillId="0" borderId="0" xfId="17" applyAlignment="1">
      <alignment horizontal="left"/>
    </xf>
    <xf numFmtId="0" fontId="42" fillId="0" borderId="0" xfId="28" applyFont="1" applyAlignment="1">
      <alignment horizontal="centerContinuous"/>
    </xf>
    <xf numFmtId="0" fontId="2" fillId="0" borderId="0" xfId="28"/>
    <xf numFmtId="0" fontId="26" fillId="0" borderId="0" xfId="28" applyFont="1" applyAlignment="1">
      <alignment horizontal="centerContinuous"/>
    </xf>
    <xf numFmtId="0" fontId="42" fillId="5" borderId="117" xfId="28" applyFont="1" applyFill="1" applyBorder="1" applyAlignment="1">
      <alignment horizontal="center" wrapText="1"/>
    </xf>
    <xf numFmtId="0" fontId="42" fillId="5" borderId="132" xfId="28" applyFont="1" applyFill="1" applyBorder="1" applyAlignment="1">
      <alignment horizontal="center" wrapText="1"/>
    </xf>
    <xf numFmtId="0" fontId="42" fillId="5" borderId="133" xfId="28" applyFont="1" applyFill="1" applyBorder="1" applyAlignment="1">
      <alignment horizontal="center" wrapText="1"/>
    </xf>
    <xf numFmtId="0" fontId="42" fillId="5" borderId="160" xfId="28" applyFont="1" applyFill="1" applyBorder="1" applyAlignment="1">
      <alignment horizontal="center" wrapText="1"/>
    </xf>
    <xf numFmtId="0" fontId="43" fillId="0" borderId="0" xfId="28" applyFont="1"/>
    <xf numFmtId="0" fontId="42" fillId="0" borderId="102" xfId="28" applyFont="1" applyBorder="1"/>
    <xf numFmtId="175" fontId="42" fillId="0" borderId="103" xfId="28" applyNumberFormat="1" applyFont="1" applyBorder="1"/>
    <xf numFmtId="175" fontId="42" fillId="0" borderId="104" xfId="28" applyNumberFormat="1" applyFont="1" applyBorder="1"/>
    <xf numFmtId="175" fontId="42" fillId="0" borderId="100" xfId="28" applyNumberFormat="1" applyFont="1" applyBorder="1"/>
    <xf numFmtId="0" fontId="42" fillId="0" borderId="189" xfId="28" applyFont="1" applyBorder="1"/>
    <xf numFmtId="175" fontId="42" fillId="0" borderId="190" xfId="28" applyNumberFormat="1" applyFont="1" applyBorder="1"/>
    <xf numFmtId="175" fontId="42" fillId="0" borderId="191" xfId="28" applyNumberFormat="1" applyFont="1" applyBorder="1"/>
    <xf numFmtId="175" fontId="42" fillId="0" borderId="105" xfId="28" applyNumberFormat="1" applyFont="1" applyBorder="1"/>
    <xf numFmtId="0" fontId="42" fillId="0" borderId="150" xfId="28" applyFont="1" applyBorder="1" applyAlignment="1">
      <alignment horizontal="left"/>
    </xf>
    <xf numFmtId="175" fontId="42" fillId="0" borderId="192" xfId="28" applyNumberFormat="1" applyFont="1" applyBorder="1"/>
    <xf numFmtId="175" fontId="42" fillId="0" borderId="193" xfId="28" applyNumberFormat="1" applyFont="1" applyBorder="1"/>
    <xf numFmtId="175" fontId="42" fillId="0" borderId="194" xfId="28" applyNumberFormat="1" applyFont="1" applyBorder="1"/>
    <xf numFmtId="175" fontId="42" fillId="0" borderId="0" xfId="28" applyNumberFormat="1" applyFont="1"/>
    <xf numFmtId="6" fontId="42" fillId="0" borderId="0" xfId="28" applyNumberFormat="1" applyFont="1"/>
    <xf numFmtId="0" fontId="42" fillId="0" borderId="0" xfId="28" applyFont="1" applyAlignment="1">
      <alignment horizontal="center"/>
    </xf>
    <xf numFmtId="0" fontId="44" fillId="0" borderId="0" xfId="28" applyFont="1" applyAlignment="1">
      <alignment horizontal="centerContinuous"/>
    </xf>
    <xf numFmtId="6" fontId="26" fillId="0" borderId="0" xfId="28" applyNumberFormat="1" applyFont="1" applyAlignment="1">
      <alignment horizontal="center"/>
    </xf>
    <xf numFmtId="0" fontId="26" fillId="0" borderId="0" xfId="28" applyFont="1" applyAlignment="1">
      <alignment horizontal="center"/>
    </xf>
    <xf numFmtId="175" fontId="26" fillId="0" borderId="0" xfId="28" applyNumberFormat="1" applyFont="1" applyAlignment="1">
      <alignment horizontal="center"/>
    </xf>
    <xf numFmtId="0" fontId="42" fillId="5" borderId="117" xfId="28" applyFont="1" applyFill="1" applyBorder="1" applyAlignment="1">
      <alignment horizontal="center"/>
    </xf>
    <xf numFmtId="10" fontId="42" fillId="0" borderId="103" xfId="28" applyNumberFormat="1" applyFont="1" applyBorder="1"/>
    <xf numFmtId="10" fontId="42" fillId="0" borderId="100" xfId="28" applyNumberFormat="1" applyFont="1" applyBorder="1"/>
    <xf numFmtId="0" fontId="42" fillId="0" borderId="195" xfId="28" applyFont="1" applyBorder="1"/>
    <xf numFmtId="10" fontId="42" fillId="0" borderId="191" xfId="28" applyNumberFormat="1" applyFont="1" applyBorder="1"/>
    <xf numFmtId="10" fontId="42" fillId="0" borderId="196" xfId="28" applyNumberFormat="1" applyFont="1" applyBorder="1"/>
    <xf numFmtId="10" fontId="42" fillId="0" borderId="192" xfId="28" applyNumberFormat="1" applyFont="1" applyBorder="1"/>
    <xf numFmtId="10" fontId="42" fillId="0" borderId="194" xfId="28" applyNumberFormat="1" applyFont="1" applyBorder="1"/>
    <xf numFmtId="0" fontId="26" fillId="0" borderId="0" xfId="28" applyFont="1"/>
    <xf numFmtId="10" fontId="2" fillId="0" borderId="0" xfId="28" applyNumberFormat="1"/>
    <xf numFmtId="0" fontId="45" fillId="0" borderId="0" xfId="19" applyFont="1" applyAlignment="1">
      <alignment horizontal="centerContinuous"/>
    </xf>
    <xf numFmtId="0" fontId="24" fillId="0" borderId="0" xfId="19"/>
    <xf numFmtId="0" fontId="24" fillId="0" borderId="0" xfId="19" applyAlignment="1">
      <alignment wrapText="1"/>
    </xf>
    <xf numFmtId="0" fontId="24" fillId="0" borderId="177" xfId="19" applyBorder="1"/>
    <xf numFmtId="0" fontId="42" fillId="5" borderId="116" xfId="19" applyFont="1" applyFill="1" applyBorder="1" applyAlignment="1">
      <alignment horizontal="center" vertical="center"/>
    </xf>
    <xf numFmtId="0" fontId="42" fillId="5" borderId="197" xfId="19" applyFont="1" applyFill="1" applyBorder="1" applyAlignment="1">
      <alignment horizontal="centerContinuous"/>
    </xf>
    <xf numFmtId="0" fontId="46" fillId="5" borderId="198" xfId="28" applyFont="1" applyFill="1" applyBorder="1" applyAlignment="1">
      <alignment horizontal="centerContinuous"/>
    </xf>
    <xf numFmtId="0" fontId="42" fillId="5" borderId="106" xfId="19" applyFont="1" applyFill="1" applyBorder="1" applyAlignment="1">
      <alignment horizontal="center" vertical="center" wrapText="1"/>
    </xf>
    <xf numFmtId="0" fontId="42" fillId="5" borderId="199" xfId="19" applyFont="1" applyFill="1" applyBorder="1" applyAlignment="1">
      <alignment horizontal="center" vertical="center" wrapText="1"/>
    </xf>
    <xf numFmtId="0" fontId="42" fillId="5" borderId="200" xfId="19" applyFont="1" applyFill="1" applyBorder="1" applyAlignment="1">
      <alignment horizontal="center" vertical="center" wrapText="1"/>
    </xf>
    <xf numFmtId="0" fontId="42" fillId="5" borderId="116" xfId="19" applyFont="1" applyFill="1" applyBorder="1" applyAlignment="1">
      <alignment horizontal="center" vertical="center" wrapText="1"/>
    </xf>
    <xf numFmtId="0" fontId="43" fillId="0" borderId="0" xfId="19" applyFont="1"/>
    <xf numFmtId="0" fontId="42" fillId="5" borderId="154" xfId="19" applyFont="1" applyFill="1" applyBorder="1" applyAlignment="1">
      <alignment horizontal="center" vertical="center"/>
    </xf>
    <xf numFmtId="0" fontId="42" fillId="5" borderId="150" xfId="19" applyFont="1" applyFill="1" applyBorder="1" applyAlignment="1">
      <alignment horizontal="center" vertical="center"/>
    </xf>
    <xf numFmtId="0" fontId="42" fillId="5" borderId="157" xfId="19" applyFont="1" applyFill="1" applyBorder="1" applyAlignment="1">
      <alignment horizontal="center" vertical="center"/>
    </xf>
    <xf numFmtId="0" fontId="42" fillId="5" borderId="150" xfId="19" applyFont="1" applyFill="1" applyBorder="1" applyAlignment="1">
      <alignment horizontal="center" vertical="center" wrapText="1"/>
    </xf>
    <xf numFmtId="0" fontId="42" fillId="5" borderId="201" xfId="19" applyFont="1" applyFill="1" applyBorder="1" applyAlignment="1">
      <alignment horizontal="center" vertical="center" wrapText="1"/>
    </xf>
    <xf numFmtId="0" fontId="42" fillId="5" borderId="202" xfId="19" applyFont="1" applyFill="1" applyBorder="1" applyAlignment="1">
      <alignment horizontal="center" vertical="center" wrapText="1"/>
    </xf>
    <xf numFmtId="0" fontId="42" fillId="5" borderId="154" xfId="19" applyFont="1" applyFill="1" applyBorder="1" applyAlignment="1">
      <alignment horizontal="center" vertical="center" wrapText="1"/>
    </xf>
    <xf numFmtId="0" fontId="43" fillId="0" borderId="0" xfId="19" applyFont="1" applyAlignment="1">
      <alignment horizontal="center" vertical="center"/>
    </xf>
    <xf numFmtId="0" fontId="42" fillId="0" borderId="98" xfId="19" applyFont="1" applyBorder="1"/>
    <xf numFmtId="175" fontId="42" fillId="0" borderId="153" xfId="19" applyNumberFormat="1" applyFont="1" applyBorder="1"/>
    <xf numFmtId="175" fontId="42" fillId="0" borderId="203" xfId="19" applyNumberFormat="1" applyFont="1" applyBorder="1"/>
    <xf numFmtId="175" fontId="42" fillId="0" borderId="80" xfId="19" applyNumberFormat="1" applyFont="1" applyBorder="1"/>
    <xf numFmtId="175" fontId="42" fillId="0" borderId="183" xfId="19" applyNumberFormat="1" applyFont="1" applyBorder="1"/>
    <xf numFmtId="175" fontId="42" fillId="0" borderId="98" xfId="19" applyNumberFormat="1" applyFont="1" applyBorder="1"/>
    <xf numFmtId="175" fontId="43" fillId="0" borderId="0" xfId="19" applyNumberFormat="1" applyFont="1"/>
    <xf numFmtId="175" fontId="2" fillId="0" borderId="0" xfId="28" applyNumberFormat="1"/>
    <xf numFmtId="0" fontId="42" fillId="0" borderId="99" xfId="19" applyFont="1" applyBorder="1"/>
    <xf numFmtId="0" fontId="42" fillId="0" borderId="100" xfId="19" applyFont="1" applyBorder="1"/>
    <xf numFmtId="0" fontId="42" fillId="0" borderId="107" xfId="19" applyFont="1" applyBorder="1"/>
    <xf numFmtId="6" fontId="43" fillId="0" borderId="0" xfId="19" applyNumberFormat="1" applyFont="1"/>
    <xf numFmtId="0" fontId="42" fillId="0" borderId="204" xfId="19" applyFont="1" applyBorder="1"/>
    <xf numFmtId="175" fontId="42" fillId="0" borderId="152" xfId="19" applyNumberFormat="1" applyFont="1" applyBorder="1"/>
    <xf numFmtId="175" fontId="42" fillId="0" borderId="205" xfId="19" applyNumberFormat="1" applyFont="1" applyBorder="1"/>
    <xf numFmtId="175" fontId="42" fillId="0" borderId="70" xfId="19" applyNumberFormat="1" applyFont="1" applyBorder="1"/>
    <xf numFmtId="175" fontId="42" fillId="0" borderId="206" xfId="19" applyNumberFormat="1" applyFont="1" applyBorder="1"/>
    <xf numFmtId="0" fontId="42" fillId="0" borderId="207" xfId="19" applyFont="1" applyBorder="1"/>
    <xf numFmtId="175" fontId="42" fillId="0" borderId="208" xfId="19" applyNumberFormat="1" applyFont="1" applyBorder="1"/>
    <xf numFmtId="175" fontId="42" fillId="0" borderId="209" xfId="19" applyNumberFormat="1" applyFont="1" applyBorder="1"/>
    <xf numFmtId="175" fontId="42" fillId="0" borderId="210" xfId="19" applyNumberFormat="1" applyFont="1" applyBorder="1"/>
    <xf numFmtId="175" fontId="42" fillId="0" borderId="211" xfId="19" applyNumberFormat="1" applyFont="1" applyBorder="1"/>
    <xf numFmtId="175" fontId="42" fillId="0" borderId="207" xfId="19" applyNumberFormat="1" applyFont="1" applyBorder="1"/>
    <xf numFmtId="0" fontId="42" fillId="0" borderId="194" xfId="19" applyFont="1" applyBorder="1"/>
    <xf numFmtId="10" fontId="42" fillId="0" borderId="150" xfId="20" applyNumberFormat="1" applyFont="1" applyBorder="1"/>
    <xf numFmtId="10" fontId="42" fillId="0" borderId="157" xfId="19" applyNumberFormat="1" applyFont="1" applyBorder="1"/>
    <xf numFmtId="10" fontId="42" fillId="0" borderId="150" xfId="19" applyNumberFormat="1" applyFont="1" applyBorder="1"/>
    <xf numFmtId="10" fontId="42" fillId="0" borderId="201" xfId="19" applyNumberFormat="1" applyFont="1" applyBorder="1"/>
    <xf numFmtId="10" fontId="42" fillId="0" borderId="154" xfId="19" applyNumberFormat="1" applyFont="1" applyBorder="1"/>
    <xf numFmtId="10" fontId="42" fillId="10" borderId="157" xfId="19" applyNumberFormat="1" applyFont="1" applyFill="1" applyBorder="1"/>
    <xf numFmtId="10" fontId="42" fillId="10" borderId="154" xfId="19" applyNumberFormat="1" applyFont="1" applyFill="1" applyBorder="1"/>
    <xf numFmtId="0" fontId="26" fillId="0" borderId="0" xfId="19" applyFont="1"/>
    <xf numFmtId="0" fontId="47" fillId="0" borderId="0" xfId="19" applyFont="1"/>
    <xf numFmtId="0" fontId="42" fillId="0" borderId="0" xfId="19" applyFont="1"/>
    <xf numFmtId="0" fontId="42" fillId="0" borderId="0" xfId="19" applyFont="1" applyAlignment="1">
      <alignment horizontal="center"/>
    </xf>
    <xf numFmtId="0" fontId="48" fillId="0" borderId="0" xfId="28" applyFont="1"/>
    <xf numFmtId="0" fontId="45" fillId="0" borderId="212" xfId="28" applyFont="1" applyBorder="1" applyAlignment="1">
      <alignment horizontal="centerContinuous" vertical="center"/>
    </xf>
    <xf numFmtId="0" fontId="24" fillId="0" borderId="213" xfId="28" applyFont="1" applyBorder="1" applyAlignment="1">
      <alignment horizontal="centerContinuous" vertical="center"/>
    </xf>
    <xf numFmtId="0" fontId="24" fillId="0" borderId="214" xfId="28" applyFont="1" applyBorder="1" applyAlignment="1">
      <alignment horizontal="centerContinuous" vertical="center"/>
    </xf>
    <xf numFmtId="0" fontId="45" fillId="0" borderId="215" xfId="28" applyFont="1" applyBorder="1" applyAlignment="1">
      <alignment horizontal="center" vertical="center" wrapText="1"/>
    </xf>
    <xf numFmtId="0" fontId="45" fillId="0" borderId="213" xfId="28" applyFont="1" applyBorder="1" applyAlignment="1">
      <alignment horizontal="centerContinuous" vertical="center"/>
    </xf>
    <xf numFmtId="0" fontId="45" fillId="0" borderId="214" xfId="28" applyFont="1" applyBorder="1" applyAlignment="1">
      <alignment horizontal="centerContinuous" vertical="center"/>
    </xf>
    <xf numFmtId="0" fontId="49" fillId="0" borderId="216" xfId="28" applyFont="1" applyBorder="1"/>
    <xf numFmtId="0" fontId="50" fillId="0" borderId="217" xfId="28" applyFont="1" applyBorder="1" applyAlignment="1">
      <alignment horizontal="center" wrapText="1"/>
    </xf>
    <xf numFmtId="0" fontId="50" fillId="0" borderId="218" xfId="28" applyFont="1" applyBorder="1" applyAlignment="1">
      <alignment horizontal="center" wrapText="1"/>
    </xf>
    <xf numFmtId="0" fontId="50" fillId="0" borderId="219" xfId="28" applyFont="1" applyBorder="1" applyAlignment="1">
      <alignment horizontal="center" wrapText="1"/>
    </xf>
    <xf numFmtId="0" fontId="50" fillId="0" borderId="220" xfId="28" applyFont="1" applyBorder="1" applyAlignment="1">
      <alignment horizontal="center" wrapText="1"/>
    </xf>
    <xf numFmtId="0" fontId="50" fillId="0" borderId="221" xfId="28" applyFont="1" applyBorder="1" applyAlignment="1">
      <alignment horizontal="center" wrapText="1"/>
    </xf>
    <xf numFmtId="0" fontId="50" fillId="0" borderId="222" xfId="28" applyFont="1" applyBorder="1" applyAlignment="1">
      <alignment horizontal="center" wrapText="1"/>
    </xf>
    <xf numFmtId="0" fontId="50" fillId="0" borderId="223" xfId="28" applyFont="1" applyBorder="1" applyAlignment="1">
      <alignment horizontal="center" wrapText="1"/>
    </xf>
    <xf numFmtId="0" fontId="50" fillId="0" borderId="224" xfId="28" applyFont="1" applyBorder="1" applyAlignment="1">
      <alignment horizontal="center" wrapText="1"/>
    </xf>
    <xf numFmtId="0" fontId="50" fillId="0" borderId="225" xfId="28" applyFont="1" applyBorder="1" applyAlignment="1">
      <alignment horizontal="center" wrapText="1"/>
    </xf>
    <xf numFmtId="0" fontId="50" fillId="0" borderId="220" xfId="28" applyFont="1" applyBorder="1" applyAlignment="1">
      <alignment wrapText="1"/>
    </xf>
    <xf numFmtId="0" fontId="50" fillId="0" borderId="226" xfId="28" applyFont="1" applyBorder="1" applyAlignment="1">
      <alignment horizontal="center"/>
    </xf>
    <xf numFmtId="0" fontId="49" fillId="0" borderId="227" xfId="28" applyFont="1" applyBorder="1"/>
    <xf numFmtId="0" fontId="43" fillId="0" borderId="228" xfId="28" applyFont="1" applyBorder="1"/>
    <xf numFmtId="0" fontId="43" fillId="0" borderId="206" xfId="28" applyFont="1" applyBorder="1"/>
    <xf numFmtId="0" fontId="43" fillId="0" borderId="14" xfId="28" applyFont="1" applyBorder="1"/>
    <xf numFmtId="0" fontId="43" fillId="0" borderId="101" xfId="28" applyFont="1" applyBorder="1"/>
    <xf numFmtId="0" fontId="43" fillId="0" borderId="99" xfId="28" applyFont="1" applyBorder="1"/>
    <xf numFmtId="0" fontId="43" fillId="0" borderId="229" xfId="28" applyFont="1" applyBorder="1"/>
    <xf numFmtId="0" fontId="43" fillId="0" borderId="230" xfId="28" applyFont="1" applyBorder="1"/>
    <xf numFmtId="0" fontId="43" fillId="0" borderId="227" xfId="28" applyFont="1" applyBorder="1"/>
    <xf numFmtId="0" fontId="43" fillId="0" borderId="231" xfId="28" applyFont="1" applyBorder="1"/>
    <xf numFmtId="4" fontId="49" fillId="0" borderId="232" xfId="18" applyNumberFormat="1" applyFont="1" applyBorder="1"/>
    <xf numFmtId="3" fontId="43" fillId="0" borderId="233" xfId="18" applyNumberFormat="1" applyFont="1" applyFill="1" applyBorder="1" applyAlignment="1">
      <alignment horizontal="right"/>
    </xf>
    <xf numFmtId="3" fontId="43" fillId="0" borderId="177" xfId="18" applyNumberFormat="1" applyFont="1" applyFill="1" applyBorder="1" applyAlignment="1">
      <alignment horizontal="right"/>
    </xf>
    <xf numFmtId="3" fontId="43" fillId="0" borderId="201" xfId="18" applyNumberFormat="1" applyFont="1" applyFill="1" applyBorder="1" applyAlignment="1">
      <alignment horizontal="right"/>
    </xf>
    <xf numFmtId="3" fontId="43" fillId="0" borderId="157" xfId="18" applyNumberFormat="1" applyFont="1" applyFill="1" applyBorder="1" applyAlignment="1">
      <alignment horizontal="right"/>
    </xf>
    <xf numFmtId="3" fontId="43" fillId="0" borderId="181" xfId="18" applyNumberFormat="1" applyFont="1" applyFill="1" applyBorder="1" applyAlignment="1">
      <alignment horizontal="right"/>
    </xf>
    <xf numFmtId="3" fontId="43" fillId="0" borderId="154" xfId="18" applyNumberFormat="1" applyFont="1" applyFill="1" applyBorder="1" applyAlignment="1">
      <alignment horizontal="right"/>
    </xf>
    <xf numFmtId="3" fontId="43" fillId="0" borderId="234" xfId="18" applyNumberFormat="1" applyFont="1" applyFill="1" applyBorder="1" applyAlignment="1">
      <alignment horizontal="right"/>
    </xf>
    <xf numFmtId="3" fontId="43" fillId="0" borderId="235" xfId="18" applyNumberFormat="1" applyFont="1" applyFill="1" applyBorder="1" applyAlignment="1">
      <alignment horizontal="right"/>
    </xf>
    <xf numFmtId="3" fontId="43" fillId="0" borderId="232" xfId="18" applyNumberFormat="1" applyFont="1" applyFill="1" applyBorder="1" applyAlignment="1">
      <alignment horizontal="right"/>
    </xf>
    <xf numFmtId="4" fontId="43" fillId="0" borderId="181" xfId="18" applyNumberFormat="1" applyFont="1" applyBorder="1"/>
    <xf numFmtId="4" fontId="43" fillId="0" borderId="236" xfId="18" applyNumberFormat="1" applyFont="1" applyBorder="1"/>
    <xf numFmtId="4" fontId="43" fillId="0" borderId="0" xfId="18" applyNumberFormat="1" applyFont="1"/>
    <xf numFmtId="41" fontId="43" fillId="0" borderId="228" xfId="28" applyNumberFormat="1" applyFont="1" applyBorder="1" applyAlignment="1">
      <alignment horizontal="right"/>
    </xf>
    <xf numFmtId="41" fontId="43" fillId="0" borderId="0" xfId="28" applyNumberFormat="1" applyFont="1" applyAlignment="1">
      <alignment horizontal="right"/>
    </xf>
    <xf numFmtId="41" fontId="43" fillId="0" borderId="206" xfId="28" applyNumberFormat="1" applyFont="1" applyBorder="1" applyAlignment="1">
      <alignment horizontal="right"/>
    </xf>
    <xf numFmtId="41" fontId="43" fillId="0" borderId="14" xfId="28" applyNumberFormat="1" applyFont="1" applyBorder="1" applyAlignment="1">
      <alignment horizontal="right"/>
    </xf>
    <xf numFmtId="41" fontId="43" fillId="0" borderId="101" xfId="28" applyNumberFormat="1" applyFont="1" applyBorder="1" applyAlignment="1">
      <alignment horizontal="right"/>
    </xf>
    <xf numFmtId="41" fontId="43" fillId="0" borderId="99" xfId="28" applyNumberFormat="1" applyFont="1" applyBorder="1" applyAlignment="1">
      <alignment horizontal="right"/>
    </xf>
    <xf numFmtId="41" fontId="43" fillId="0" borderId="229" xfId="28" applyNumberFormat="1" applyFont="1" applyBorder="1" applyAlignment="1">
      <alignment horizontal="right"/>
    </xf>
    <xf numFmtId="41" fontId="43" fillId="0" borderId="230" xfId="28" applyNumberFormat="1" applyFont="1" applyBorder="1" applyAlignment="1">
      <alignment horizontal="right"/>
    </xf>
    <xf numFmtId="41" fontId="43" fillId="0" borderId="227" xfId="28" applyNumberFormat="1" applyFont="1" applyBorder="1" applyAlignment="1">
      <alignment horizontal="right"/>
    </xf>
    <xf numFmtId="3" fontId="43" fillId="0" borderId="0" xfId="28" applyNumberFormat="1" applyFont="1"/>
    <xf numFmtId="175" fontId="49" fillId="0" borderId="227" xfId="28" applyNumberFormat="1" applyFont="1" applyBorder="1"/>
    <xf numFmtId="42" fontId="43" fillId="0" borderId="228" xfId="28" applyNumberFormat="1" applyFont="1" applyBorder="1" applyAlignment="1">
      <alignment horizontal="right"/>
    </xf>
    <xf numFmtId="42" fontId="43" fillId="0" borderId="0" xfId="28" applyNumberFormat="1" applyFont="1" applyAlignment="1">
      <alignment horizontal="right"/>
    </xf>
    <xf numFmtId="42" fontId="43" fillId="0" borderId="206" xfId="28" applyNumberFormat="1" applyFont="1" applyBorder="1" applyAlignment="1">
      <alignment horizontal="right"/>
    </xf>
    <xf numFmtId="42" fontId="43" fillId="0" borderId="14" xfId="28" applyNumberFormat="1" applyFont="1" applyBorder="1" applyAlignment="1">
      <alignment horizontal="right"/>
    </xf>
    <xf numFmtId="42" fontId="43" fillId="0" borderId="101" xfId="28" applyNumberFormat="1" applyFont="1" applyBorder="1" applyAlignment="1">
      <alignment horizontal="right"/>
    </xf>
    <xf numFmtId="42" fontId="43" fillId="0" borderId="99" xfId="28" applyNumberFormat="1" applyFont="1" applyBorder="1" applyAlignment="1">
      <alignment horizontal="right"/>
    </xf>
    <xf numFmtId="42" fontId="43" fillId="0" borderId="229" xfId="28" applyNumberFormat="1" applyFont="1" applyBorder="1" applyAlignment="1">
      <alignment horizontal="right"/>
    </xf>
    <xf numFmtId="42" fontId="43" fillId="0" borderId="230" xfId="28" applyNumberFormat="1" applyFont="1" applyBorder="1" applyAlignment="1">
      <alignment horizontal="right"/>
    </xf>
    <xf numFmtId="42" fontId="43" fillId="0" borderId="227" xfId="28" applyNumberFormat="1" applyFont="1" applyBorder="1" applyAlignment="1">
      <alignment horizontal="right"/>
    </xf>
    <xf numFmtId="42" fontId="43" fillId="0" borderId="101" xfId="28" applyNumberFormat="1" applyFont="1" applyBorder="1"/>
    <xf numFmtId="42" fontId="43" fillId="0" borderId="231" xfId="28" applyNumberFormat="1" applyFont="1" applyBorder="1"/>
    <xf numFmtId="175" fontId="43" fillId="0" borderId="0" xfId="28" applyNumberFormat="1" applyFont="1"/>
    <xf numFmtId="37" fontId="49" fillId="0" borderId="232" xfId="28" applyNumberFormat="1" applyFont="1" applyBorder="1"/>
    <xf numFmtId="41" fontId="43" fillId="0" borderId="233" xfId="28" applyNumberFormat="1" applyFont="1" applyBorder="1" applyAlignment="1">
      <alignment horizontal="right"/>
    </xf>
    <xf numFmtId="41" fontId="43" fillId="0" borderId="177" xfId="28" applyNumberFormat="1" applyFont="1" applyBorder="1" applyAlignment="1">
      <alignment horizontal="right"/>
    </xf>
    <xf numFmtId="41" fontId="43" fillId="0" borderId="201" xfId="28" applyNumberFormat="1" applyFont="1" applyBorder="1" applyAlignment="1">
      <alignment horizontal="right"/>
    </xf>
    <xf numFmtId="41" fontId="43" fillId="0" borderId="157" xfId="28" applyNumberFormat="1" applyFont="1" applyBorder="1" applyAlignment="1">
      <alignment horizontal="right"/>
    </xf>
    <xf numFmtId="41" fontId="43" fillId="0" borderId="181" xfId="28" applyNumberFormat="1" applyFont="1" applyBorder="1" applyAlignment="1">
      <alignment horizontal="right"/>
    </xf>
    <xf numFmtId="41" fontId="43" fillId="0" borderId="154" xfId="28" applyNumberFormat="1" applyFont="1" applyBorder="1" applyAlignment="1">
      <alignment horizontal="right"/>
    </xf>
    <xf numFmtId="41" fontId="43" fillId="0" borderId="234" xfId="28" applyNumberFormat="1" applyFont="1" applyBorder="1" applyAlignment="1">
      <alignment horizontal="right"/>
    </xf>
    <xf numFmtId="41" fontId="43" fillId="0" borderId="235" xfId="28" applyNumberFormat="1" applyFont="1" applyBorder="1" applyAlignment="1">
      <alignment horizontal="right"/>
    </xf>
    <xf numFmtId="41" fontId="43" fillId="0" borderId="232" xfId="28" applyNumberFormat="1" applyFont="1" applyBorder="1" applyAlignment="1">
      <alignment horizontal="right"/>
    </xf>
    <xf numFmtId="37" fontId="43" fillId="0" borderId="181" xfId="28" applyNumberFormat="1" applyFont="1" applyBorder="1"/>
    <xf numFmtId="37" fontId="43" fillId="0" borderId="236" xfId="28" applyNumberFormat="1" applyFont="1" applyBorder="1"/>
    <xf numFmtId="37" fontId="43" fillId="0" borderId="0" xfId="28" applyNumberFormat="1" applyFont="1"/>
    <xf numFmtId="0" fontId="49" fillId="0" borderId="237" xfId="28" applyFont="1" applyBorder="1"/>
    <xf numFmtId="42" fontId="49" fillId="0" borderId="238" xfId="28" applyNumberFormat="1" applyFont="1" applyBorder="1" applyAlignment="1">
      <alignment horizontal="right"/>
    </xf>
    <xf numFmtId="42" fontId="49" fillId="0" borderId="239" xfId="28" applyNumberFormat="1" applyFont="1" applyBorder="1" applyAlignment="1">
      <alignment horizontal="right"/>
    </xf>
    <xf numFmtId="42" fontId="49" fillId="0" borderId="240" xfId="28" applyNumberFormat="1" applyFont="1" applyBorder="1" applyAlignment="1">
      <alignment horizontal="right"/>
    </xf>
    <xf numFmtId="42" fontId="49" fillId="0" borderId="241" xfId="28" applyNumberFormat="1" applyFont="1" applyBorder="1" applyAlignment="1">
      <alignment horizontal="right"/>
    </xf>
    <xf numFmtId="42" fontId="49" fillId="0" borderId="197" xfId="28" applyNumberFormat="1" applyFont="1" applyBorder="1" applyAlignment="1">
      <alignment horizontal="right"/>
    </xf>
    <xf numFmtId="42" fontId="49" fillId="0" borderId="216" xfId="28" applyNumberFormat="1" applyFont="1" applyBorder="1" applyAlignment="1">
      <alignment horizontal="right"/>
    </xf>
    <xf numFmtId="42" fontId="49" fillId="0" borderId="242" xfId="28" applyNumberFormat="1" applyFont="1" applyBorder="1" applyAlignment="1">
      <alignment horizontal="right"/>
    </xf>
    <xf numFmtId="42" fontId="49" fillId="0" borderId="243" xfId="28" applyNumberFormat="1" applyFont="1" applyBorder="1" applyAlignment="1">
      <alignment horizontal="right"/>
    </xf>
    <xf numFmtId="42" fontId="49" fillId="0" borderId="237" xfId="28" applyNumberFormat="1" applyFont="1" applyBorder="1" applyAlignment="1">
      <alignment horizontal="right"/>
    </xf>
    <xf numFmtId="42" fontId="49" fillId="0" borderId="197" xfId="28" applyNumberFormat="1" applyFont="1" applyBorder="1"/>
    <xf numFmtId="42" fontId="49" fillId="0" borderId="244" xfId="28" applyNumberFormat="1" applyFont="1" applyBorder="1"/>
    <xf numFmtId="42" fontId="43" fillId="0" borderId="0" xfId="28" applyNumberFormat="1" applyFont="1"/>
    <xf numFmtId="6" fontId="43" fillId="0" borderId="0" xfId="28" applyNumberFormat="1" applyFont="1"/>
    <xf numFmtId="6" fontId="43" fillId="0" borderId="101" xfId="28" applyNumberFormat="1" applyFont="1" applyBorder="1"/>
    <xf numFmtId="6" fontId="43" fillId="0" borderId="231" xfId="28" applyNumberFormat="1" applyFont="1" applyBorder="1"/>
    <xf numFmtId="3" fontId="49" fillId="0" borderId="232" xfId="28" applyNumberFormat="1" applyFont="1" applyBorder="1"/>
    <xf numFmtId="3" fontId="43" fillId="0" borderId="181" xfId="28" applyNumberFormat="1" applyFont="1" applyBorder="1"/>
    <xf numFmtId="3" fontId="43" fillId="0" borderId="236" xfId="28" applyNumberFormat="1" applyFont="1" applyBorder="1"/>
    <xf numFmtId="0" fontId="49" fillId="0" borderId="197" xfId="28" applyFont="1" applyBorder="1"/>
    <xf numFmtId="0" fontId="49" fillId="0" borderId="244" xfId="28" applyFont="1" applyBorder="1"/>
    <xf numFmtId="3" fontId="49" fillId="0" borderId="232" xfId="18" applyNumberFormat="1" applyFont="1" applyBorder="1"/>
    <xf numFmtId="3" fontId="43" fillId="0" borderId="181" xfId="18" applyNumberFormat="1" applyFont="1" applyBorder="1"/>
    <xf numFmtId="3" fontId="43" fillId="0" borderId="236" xfId="18" applyNumberFormat="1" applyFont="1" applyBorder="1"/>
    <xf numFmtId="42" fontId="49" fillId="0" borderId="228" xfId="28" applyNumberFormat="1" applyFont="1" applyBorder="1" applyAlignment="1">
      <alignment horizontal="right"/>
    </xf>
    <xf numFmtId="42" fontId="49" fillId="0" borderId="0" xfId="28" applyNumberFormat="1" applyFont="1" applyAlignment="1">
      <alignment horizontal="right"/>
    </xf>
    <xf numFmtId="42" fontId="49" fillId="0" borderId="206" xfId="28" applyNumberFormat="1" applyFont="1" applyBorder="1" applyAlignment="1">
      <alignment horizontal="right"/>
    </xf>
    <xf numFmtId="42" fontId="49" fillId="0" borderId="14" xfId="28" applyNumberFormat="1" applyFont="1" applyBorder="1" applyAlignment="1">
      <alignment horizontal="right"/>
    </xf>
    <xf numFmtId="42" fontId="49" fillId="0" borderId="101" xfId="28" applyNumberFormat="1" applyFont="1" applyBorder="1" applyAlignment="1">
      <alignment horizontal="right"/>
    </xf>
    <xf numFmtId="42" fontId="49" fillId="0" borderId="99" xfId="28" applyNumberFormat="1" applyFont="1" applyBorder="1" applyAlignment="1">
      <alignment horizontal="right"/>
    </xf>
    <xf numFmtId="42" fontId="49" fillId="0" borderId="229" xfId="28" applyNumberFormat="1" applyFont="1" applyBorder="1" applyAlignment="1">
      <alignment horizontal="right"/>
    </xf>
    <xf numFmtId="42" fontId="49" fillId="0" borderId="230" xfId="28" applyNumberFormat="1" applyFont="1" applyBorder="1" applyAlignment="1">
      <alignment horizontal="right"/>
    </xf>
    <xf numFmtId="42" fontId="49" fillId="0" borderId="227" xfId="28" applyNumberFormat="1" applyFont="1" applyBorder="1" applyAlignment="1">
      <alignment horizontal="right"/>
    </xf>
    <xf numFmtId="42" fontId="49" fillId="0" borderId="101" xfId="28" applyNumberFormat="1" applyFont="1" applyBorder="1"/>
    <xf numFmtId="42" fontId="49" fillId="0" borderId="231" xfId="28" applyNumberFormat="1" applyFont="1" applyBorder="1"/>
    <xf numFmtId="8" fontId="43" fillId="0" borderId="0" xfId="28" applyNumberFormat="1" applyFont="1"/>
    <xf numFmtId="10" fontId="43" fillId="0" borderId="0" xfId="28" applyNumberFormat="1" applyFont="1"/>
    <xf numFmtId="0" fontId="2" fillId="0" borderId="0" xfId="28" applyAlignment="1">
      <alignment horizontal="center" vertical="center"/>
    </xf>
    <xf numFmtId="0" fontId="34" fillId="0" borderId="94" xfId="28" applyFont="1" applyBorder="1" applyAlignment="1">
      <alignment horizontal="center" vertical="center" wrapText="1"/>
    </xf>
    <xf numFmtId="0" fontId="34" fillId="0" borderId="0" xfId="28" applyFont="1"/>
    <xf numFmtId="3" fontId="52" fillId="0" borderId="0" xfId="18" applyNumberFormat="1" applyFont="1" applyFill="1" applyBorder="1" applyAlignment="1">
      <alignment horizontal="right"/>
    </xf>
    <xf numFmtId="3" fontId="2" fillId="0" borderId="0" xfId="28" applyNumberFormat="1"/>
    <xf numFmtId="0" fontId="2" fillId="0" borderId="245" xfId="28" applyBorder="1"/>
    <xf numFmtId="3" fontId="53" fillId="11" borderId="245" xfId="28" applyNumberFormat="1" applyFont="1" applyFill="1" applyBorder="1"/>
    <xf numFmtId="171" fontId="0" fillId="0" borderId="0" xfId="30" applyNumberFormat="1" applyFont="1"/>
    <xf numFmtId="171" fontId="0" fillId="6" borderId="0" xfId="30" applyNumberFormat="1" applyFont="1" applyFill="1" applyBorder="1"/>
    <xf numFmtId="171" fontId="0" fillId="0" borderId="0" xfId="30" applyNumberFormat="1" applyFont="1" applyFill="1"/>
    <xf numFmtId="43" fontId="0" fillId="0" borderId="0" xfId="30" applyFont="1"/>
    <xf numFmtId="171" fontId="0" fillId="0" borderId="246" xfId="30" applyNumberFormat="1" applyFont="1" applyFill="1" applyBorder="1"/>
    <xf numFmtId="171" fontId="0" fillId="0" borderId="94" xfId="30" applyNumberFormat="1" applyFont="1" applyBorder="1"/>
    <xf numFmtId="171" fontId="0" fillId="0" borderId="94" xfId="30" applyNumberFormat="1" applyFont="1" applyFill="1" applyBorder="1"/>
    <xf numFmtId="41" fontId="43" fillId="0" borderId="94" xfId="28" applyNumberFormat="1" applyFont="1" applyBorder="1" applyAlignment="1">
      <alignment horizontal="right"/>
    </xf>
    <xf numFmtId="42" fontId="49" fillId="0" borderId="0" xfId="28" applyNumberFormat="1" applyFont="1"/>
    <xf numFmtId="171" fontId="2" fillId="0" borderId="0" xfId="28" applyNumberFormat="1"/>
    <xf numFmtId="3" fontId="49" fillId="0" borderId="0" xfId="32" applyNumberFormat="1" applyFont="1" applyAlignment="1">
      <alignment horizontal="centerContinuous"/>
    </xf>
    <xf numFmtId="0" fontId="2" fillId="0" borderId="0" xfId="28" applyAlignment="1">
      <alignment horizontal="centerContinuous"/>
    </xf>
    <xf numFmtId="3" fontId="49" fillId="0" borderId="0" xfId="32" applyNumberFormat="1" applyFont="1"/>
    <xf numFmtId="3" fontId="43" fillId="0" borderId="0" xfId="32" applyNumberFormat="1" applyFont="1"/>
    <xf numFmtId="0" fontId="54" fillId="5" borderId="216" xfId="28" applyFont="1" applyFill="1" applyBorder="1" applyAlignment="1">
      <alignment horizontal="center" vertical="center"/>
    </xf>
    <xf numFmtId="3" fontId="49" fillId="5" borderId="247" xfId="32" applyNumberFormat="1" applyFont="1" applyFill="1" applyBorder="1" applyAlignment="1">
      <alignment horizontal="center" wrapText="1"/>
    </xf>
    <xf numFmtId="3" fontId="49" fillId="5" borderId="240" xfId="32" applyNumberFormat="1" applyFont="1" applyFill="1" applyBorder="1" applyAlignment="1">
      <alignment horizontal="center" wrapText="1"/>
    </xf>
    <xf numFmtId="3" fontId="49" fillId="5" borderId="248" xfId="32" applyNumberFormat="1" applyFont="1" applyFill="1" applyBorder="1" applyAlignment="1">
      <alignment horizontal="center" wrapText="1"/>
    </xf>
    <xf numFmtId="3" fontId="49" fillId="5" borderId="216" xfId="32" applyNumberFormat="1" applyFont="1" applyFill="1" applyBorder="1" applyAlignment="1">
      <alignment horizontal="center" wrapText="1"/>
    </xf>
    <xf numFmtId="0" fontId="42" fillId="0" borderId="98" xfId="28" applyFont="1" applyBorder="1"/>
    <xf numFmtId="175" fontId="49" fillId="0" borderId="153" xfId="22" applyNumberFormat="1" applyFont="1" applyBorder="1" applyAlignment="1"/>
    <xf numFmtId="175" fontId="49" fillId="0" borderId="183" xfId="22" applyNumberFormat="1" applyFont="1" applyBorder="1" applyAlignment="1"/>
    <xf numFmtId="175" fontId="49" fillId="0" borderId="108" xfId="22" applyNumberFormat="1" applyFont="1" applyBorder="1" applyAlignment="1"/>
    <xf numFmtId="175" fontId="49" fillId="0" borderId="98" xfId="22" applyNumberFormat="1" applyFont="1" applyBorder="1" applyAlignment="1"/>
    <xf numFmtId="6" fontId="2" fillId="0" borderId="0" xfId="28" applyNumberFormat="1"/>
    <xf numFmtId="0" fontId="42" fillId="0" borderId="100" xfId="28" applyFont="1" applyBorder="1"/>
    <xf numFmtId="175" fontId="49" fillId="0" borderId="109" xfId="22" applyNumberFormat="1" applyFont="1" applyBorder="1" applyAlignment="1"/>
    <xf numFmtId="175" fontId="49" fillId="0" borderId="103" xfId="22" applyNumberFormat="1" applyFont="1" applyBorder="1" applyAlignment="1"/>
    <xf numFmtId="175" fontId="49" fillId="0" borderId="104" xfId="22" applyNumberFormat="1" applyFont="1" applyBorder="1" applyAlignment="1"/>
    <xf numFmtId="175" fontId="49" fillId="0" borderId="100" xfId="22" applyNumberFormat="1" applyFont="1" applyBorder="1" applyAlignment="1"/>
    <xf numFmtId="0" fontId="43" fillId="0" borderId="0" xfId="32" applyFont="1"/>
    <xf numFmtId="2" fontId="49" fillId="0" borderId="107" xfId="32" applyNumberFormat="1" applyFont="1" applyBorder="1"/>
    <xf numFmtId="176" fontId="49" fillId="0" borderId="178" xfId="22" applyNumberFormat="1" applyFont="1" applyBorder="1" applyAlignment="1"/>
    <xf numFmtId="176" fontId="49" fillId="0" borderId="190" xfId="22" applyNumberFormat="1" applyFont="1" applyBorder="1" applyAlignment="1"/>
    <xf numFmtId="176" fontId="49" fillId="0" borderId="88" xfId="22" applyNumberFormat="1" applyFont="1" applyBorder="1" applyAlignment="1"/>
    <xf numFmtId="176" fontId="49" fillId="0" borderId="107" xfId="22" applyNumberFormat="1" applyFont="1" applyBorder="1" applyAlignment="1"/>
    <xf numFmtId="3" fontId="49" fillId="0" borderId="194" xfId="32" applyNumberFormat="1" applyFont="1" applyBorder="1" applyAlignment="1">
      <alignment horizontal="left"/>
    </xf>
    <xf numFmtId="175" fontId="49" fillId="0" borderId="249" xfId="22" applyNumberFormat="1" applyFont="1" applyBorder="1" applyAlignment="1"/>
    <xf numFmtId="175" fontId="49" fillId="0" borderId="192" xfId="22" applyNumberFormat="1" applyFont="1" applyBorder="1" applyAlignment="1"/>
    <xf numFmtId="175" fontId="49" fillId="0" borderId="193" xfId="22" applyNumberFormat="1" applyFont="1" applyBorder="1" applyAlignment="1"/>
    <xf numFmtId="175" fontId="49" fillId="0" borderId="194" xfId="22" applyNumberFormat="1" applyFont="1" applyBorder="1" applyAlignment="1"/>
    <xf numFmtId="6" fontId="43" fillId="0" borderId="0" xfId="32" applyNumberFormat="1" applyFont="1"/>
    <xf numFmtId="0" fontId="50" fillId="0" borderId="0" xfId="28" applyFont="1" applyAlignment="1">
      <alignment horizontal="center"/>
    </xf>
    <xf numFmtId="2" fontId="2" fillId="0" borderId="0" xfId="28" applyNumberFormat="1"/>
    <xf numFmtId="0" fontId="26" fillId="0" borderId="0" xfId="13" applyFont="1"/>
    <xf numFmtId="3" fontId="55" fillId="0" borderId="0" xfId="13" applyNumberFormat="1" applyFont="1" applyAlignment="1">
      <alignment horizontal="center"/>
    </xf>
    <xf numFmtId="0" fontId="56" fillId="0" borderId="0" xfId="13" applyFont="1"/>
    <xf numFmtId="3" fontId="57" fillId="0" borderId="0" xfId="13" applyNumberFormat="1" applyFont="1" applyAlignment="1">
      <alignment horizontal="center"/>
    </xf>
    <xf numFmtId="0" fontId="26" fillId="0" borderId="177" xfId="13" applyFont="1" applyBorder="1"/>
    <xf numFmtId="3" fontId="55" fillId="0" borderId="177" xfId="13" applyNumberFormat="1" applyFont="1" applyBorder="1" applyAlignment="1">
      <alignment horizontal="center"/>
    </xf>
    <xf numFmtId="3" fontId="55" fillId="5" borderId="250" xfId="13" applyNumberFormat="1" applyFont="1" applyFill="1" applyBorder="1" applyAlignment="1">
      <alignment horizontal="center"/>
    </xf>
    <xf numFmtId="3" fontId="55" fillId="5" borderId="251" xfId="13" applyNumberFormat="1" applyFont="1" applyFill="1" applyBorder="1" applyAlignment="1">
      <alignment horizontal="center"/>
    </xf>
    <xf numFmtId="3" fontId="55" fillId="5" borderId="252" xfId="13" applyNumberFormat="1" applyFont="1" applyFill="1" applyBorder="1" applyAlignment="1">
      <alignment horizontal="center" wrapText="1"/>
    </xf>
    <xf numFmtId="3" fontId="55" fillId="5" borderId="251" xfId="13" applyNumberFormat="1" applyFont="1" applyFill="1" applyBorder="1" applyAlignment="1">
      <alignment horizontal="center" wrapText="1"/>
    </xf>
    <xf numFmtId="3" fontId="55" fillId="5" borderId="252" xfId="13" applyNumberFormat="1" applyFont="1" applyFill="1" applyBorder="1" applyAlignment="1">
      <alignment horizontal="center"/>
    </xf>
    <xf numFmtId="3" fontId="55" fillId="5" borderId="253" xfId="13" applyNumberFormat="1" applyFont="1" applyFill="1" applyBorder="1" applyAlignment="1">
      <alignment horizontal="center" wrapText="1"/>
    </xf>
    <xf numFmtId="0" fontId="56" fillId="0" borderId="250" xfId="13" applyFont="1" applyBorder="1"/>
    <xf numFmtId="3" fontId="58" fillId="0" borderId="254" xfId="13" applyNumberFormat="1" applyFont="1" applyBorder="1"/>
    <xf numFmtId="4" fontId="59" fillId="0" borderId="255" xfId="14" applyNumberFormat="1" applyFont="1" applyBorder="1"/>
    <xf numFmtId="177" fontId="16" fillId="0" borderId="256" xfId="13" applyNumberFormat="1" applyFont="1" applyBorder="1" applyAlignment="1">
      <alignment horizontal="right"/>
    </xf>
    <xf numFmtId="4" fontId="59" fillId="0" borderId="257" xfId="14" applyNumberFormat="1" applyFont="1" applyBorder="1"/>
    <xf numFmtId="2" fontId="16" fillId="0" borderId="256" xfId="13" applyNumberFormat="1" applyFont="1" applyBorder="1"/>
    <xf numFmtId="4" fontId="59" fillId="0" borderId="258" xfId="14" applyNumberFormat="1" applyFont="1" applyBorder="1"/>
    <xf numFmtId="177" fontId="26" fillId="0" borderId="0" xfId="13" applyNumberFormat="1" applyFont="1"/>
    <xf numFmtId="3" fontId="58" fillId="0" borderId="259" xfId="13" applyNumberFormat="1" applyFont="1" applyBorder="1"/>
    <xf numFmtId="4" fontId="59" fillId="0" borderId="260" xfId="14" applyNumberFormat="1" applyFont="1" applyBorder="1"/>
    <xf numFmtId="4" fontId="16" fillId="0" borderId="261" xfId="13" applyNumberFormat="1" applyFont="1" applyBorder="1" applyAlignment="1">
      <alignment horizontal="right"/>
    </xf>
    <xf numFmtId="4" fontId="59" fillId="0" borderId="261" xfId="14" applyNumberFormat="1" applyFont="1" applyBorder="1"/>
    <xf numFmtId="2" fontId="16" fillId="0" borderId="261" xfId="13" applyNumberFormat="1" applyFont="1" applyBorder="1"/>
    <xf numFmtId="4" fontId="59" fillId="0" borderId="262" xfId="14" applyNumberFormat="1" applyFont="1" applyBorder="1"/>
    <xf numFmtId="4" fontId="59" fillId="2" borderId="260" xfId="14" applyNumberFormat="1" applyFont="1" applyFill="1" applyBorder="1"/>
    <xf numFmtId="4" fontId="59" fillId="2" borderId="261" xfId="14" applyNumberFormat="1" applyFont="1" applyFill="1" applyBorder="1"/>
    <xf numFmtId="4" fontId="59" fillId="6" borderId="262" xfId="14" applyNumberFormat="1" applyFont="1" applyFill="1" applyBorder="1"/>
    <xf numFmtId="3" fontId="58" fillId="0" borderId="263" xfId="13" applyNumberFormat="1" applyFont="1" applyBorder="1"/>
    <xf numFmtId="4" fontId="59" fillId="0" borderId="264" xfId="14" applyNumberFormat="1" applyFont="1" applyBorder="1"/>
    <xf numFmtId="4" fontId="16" fillId="0" borderId="265" xfId="13" applyNumberFormat="1" applyFont="1" applyBorder="1" applyAlignment="1">
      <alignment horizontal="right"/>
    </xf>
    <xf numFmtId="4" fontId="59" fillId="0" borderId="150" xfId="14" applyNumberFormat="1" applyFont="1" applyBorder="1"/>
    <xf numFmtId="2" fontId="16" fillId="0" borderId="266" xfId="13" applyNumberFormat="1" applyFont="1" applyBorder="1"/>
    <xf numFmtId="4" fontId="59" fillId="0" borderId="267" xfId="14" applyNumberFormat="1" applyFont="1" applyBorder="1"/>
    <xf numFmtId="3" fontId="60" fillId="12" borderId="268" xfId="13" applyNumberFormat="1" applyFont="1" applyFill="1" applyBorder="1"/>
    <xf numFmtId="4" fontId="61" fillId="0" borderId="197" xfId="14" applyNumberFormat="1" applyFont="1" applyBorder="1" applyAlignment="1">
      <alignment horizontal="right"/>
    </xf>
    <xf numFmtId="177" fontId="29" fillId="13" borderId="269" xfId="13" applyNumberFormat="1" applyFont="1" applyFill="1" applyBorder="1"/>
    <xf numFmtId="4" fontId="61" fillId="0" borderId="240" xfId="14" applyNumberFormat="1" applyFont="1" applyBorder="1" applyAlignment="1">
      <alignment horizontal="right"/>
    </xf>
    <xf numFmtId="4" fontId="61" fillId="0" borderId="270" xfId="14" applyNumberFormat="1" applyFont="1" applyBorder="1" applyAlignment="1">
      <alignment horizontal="right"/>
    </xf>
    <xf numFmtId="4" fontId="61" fillId="0" borderId="268" xfId="14" applyNumberFormat="1" applyFont="1" applyBorder="1" applyAlignment="1">
      <alignment horizontal="right"/>
    </xf>
    <xf numFmtId="0" fontId="56" fillId="14" borderId="0" xfId="13" applyFont="1" applyFill="1"/>
    <xf numFmtId="0" fontId="24" fillId="0" borderId="0" xfId="13"/>
    <xf numFmtId="3" fontId="55" fillId="5" borderId="271" xfId="13" applyNumberFormat="1" applyFont="1" applyFill="1" applyBorder="1" applyAlignment="1">
      <alignment horizontal="center" wrapText="1"/>
    </xf>
    <xf numFmtId="3" fontId="55" fillId="5" borderId="272" xfId="13" applyNumberFormat="1" applyFont="1" applyFill="1" applyBorder="1" applyAlignment="1">
      <alignment horizontal="center" wrapText="1"/>
    </xf>
    <xf numFmtId="3" fontId="55" fillId="5" borderId="273" xfId="13" applyNumberFormat="1" applyFont="1" applyFill="1" applyBorder="1" applyAlignment="1">
      <alignment horizontal="center" wrapText="1"/>
    </xf>
    <xf numFmtId="4" fontId="63" fillId="0" borderId="255" xfId="14" applyNumberFormat="1" applyFont="1" applyBorder="1"/>
    <xf numFmtId="4" fontId="63" fillId="0" borderId="206" xfId="14" applyNumberFormat="1" applyFont="1" applyBorder="1"/>
    <xf numFmtId="4" fontId="63" fillId="0" borderId="205" xfId="14" applyNumberFormat="1" applyFont="1" applyBorder="1"/>
    <xf numFmtId="4" fontId="63" fillId="0" borderId="258" xfId="14" applyNumberFormat="1" applyFont="1" applyBorder="1"/>
    <xf numFmtId="4" fontId="63" fillId="0" borderId="274" xfId="14" applyNumberFormat="1" applyFont="1" applyBorder="1"/>
    <xf numFmtId="4" fontId="63" fillId="0" borderId="275" xfId="14" applyNumberFormat="1" applyFont="1" applyBorder="1"/>
    <xf numFmtId="4" fontId="63" fillId="0" borderId="276" xfId="14" applyNumberFormat="1" applyFont="1" applyBorder="1"/>
    <xf numFmtId="4" fontId="63" fillId="0" borderId="262" xfId="14" applyNumberFormat="1" applyFont="1" applyBorder="1"/>
    <xf numFmtId="4" fontId="63" fillId="2" borderId="275" xfId="14" applyNumberFormat="1" applyFont="1" applyFill="1" applyBorder="1"/>
    <xf numFmtId="4" fontId="63" fillId="2" borderId="276" xfId="14" applyNumberFormat="1" applyFont="1" applyFill="1" applyBorder="1"/>
    <xf numFmtId="4" fontId="63" fillId="2" borderId="262" xfId="14" applyNumberFormat="1" applyFont="1" applyFill="1" applyBorder="1"/>
    <xf numFmtId="4" fontId="63" fillId="0" borderId="264" xfId="14" applyNumberFormat="1" applyFont="1" applyBorder="1"/>
    <xf numFmtId="4" fontId="63" fillId="0" borderId="277" xfId="14" applyNumberFormat="1" applyFont="1" applyBorder="1"/>
    <xf numFmtId="4" fontId="63" fillId="0" borderId="278" xfId="14" applyNumberFormat="1" applyFont="1" applyBorder="1"/>
    <xf numFmtId="4" fontId="63" fillId="0" borderId="267" xfId="14" applyNumberFormat="1" applyFont="1" applyBorder="1"/>
    <xf numFmtId="3" fontId="60" fillId="12" borderId="279" xfId="13" applyNumberFormat="1" applyFont="1" applyFill="1" applyBorder="1"/>
    <xf numFmtId="4" fontId="64" fillId="0" borderId="197" xfId="14" applyNumberFormat="1" applyFont="1" applyBorder="1" applyAlignment="1">
      <alignment horizontal="right"/>
    </xf>
    <xf numFmtId="4" fontId="65" fillId="0" borderId="240" xfId="14" applyNumberFormat="1" applyFont="1" applyBorder="1"/>
    <xf numFmtId="4" fontId="65" fillId="0" borderId="248" xfId="14" applyNumberFormat="1" applyFont="1" applyBorder="1"/>
    <xf numFmtId="4" fontId="65" fillId="0" borderId="216" xfId="14" applyNumberFormat="1" applyFont="1" applyBorder="1"/>
    <xf numFmtId="0" fontId="66" fillId="0" borderId="0" xfId="13" applyFont="1"/>
    <xf numFmtId="0" fontId="67" fillId="15" borderId="0" xfId="12" applyFont="1" applyFill="1" applyAlignment="1">
      <alignment horizontal="center"/>
    </xf>
    <xf numFmtId="0" fontId="45" fillId="15" borderId="0" xfId="12" applyFont="1" applyFill="1" applyAlignment="1">
      <alignment horizontal="center"/>
    </xf>
    <xf numFmtId="0" fontId="23" fillId="0" borderId="0" xfId="12"/>
    <xf numFmtId="0" fontId="23" fillId="0" borderId="0" xfId="12" applyAlignment="1">
      <alignment horizontal="center"/>
    </xf>
    <xf numFmtId="0" fontId="67" fillId="14" borderId="0" xfId="12" applyFont="1" applyFill="1" applyAlignment="1">
      <alignment horizontal="center"/>
    </xf>
    <xf numFmtId="0" fontId="24" fillId="15" borderId="0" xfId="12" applyFont="1" applyFill="1" applyAlignment="1">
      <alignment horizontal="center"/>
    </xf>
    <xf numFmtId="0" fontId="68" fillId="0" borderId="0" xfId="12" applyFont="1" applyAlignment="1">
      <alignment horizontal="center"/>
    </xf>
    <xf numFmtId="0" fontId="67" fillId="16" borderId="280" xfId="12" applyFont="1" applyFill="1" applyBorder="1" applyAlignment="1">
      <alignment horizontal="center"/>
    </xf>
    <xf numFmtId="0" fontId="23" fillId="5" borderId="281" xfId="12" applyFill="1" applyBorder="1"/>
    <xf numFmtId="0" fontId="67" fillId="16" borderId="282" xfId="12" applyFont="1" applyFill="1" applyBorder="1" applyAlignment="1">
      <alignment horizontal="center"/>
    </xf>
    <xf numFmtId="0" fontId="67" fillId="16" borderId="282" xfId="12" applyFont="1" applyFill="1" applyBorder="1" applyAlignment="1">
      <alignment horizontal="center" wrapText="1"/>
    </xf>
    <xf numFmtId="0" fontId="67" fillId="16" borderId="281" xfId="12" applyFont="1" applyFill="1" applyBorder="1" applyAlignment="1">
      <alignment horizontal="center" wrapText="1"/>
    </xf>
    <xf numFmtId="0" fontId="23" fillId="5" borderId="283" xfId="12" applyFill="1" applyBorder="1" applyAlignment="1">
      <alignment horizontal="center" wrapText="1"/>
    </xf>
    <xf numFmtId="0" fontId="45" fillId="16" borderId="284" xfId="12" applyFont="1" applyFill="1" applyBorder="1"/>
    <xf numFmtId="0" fontId="45" fillId="16" borderId="284" xfId="12" applyFont="1" applyFill="1" applyBorder="1" applyAlignment="1">
      <alignment horizontal="center" wrapText="1"/>
    </xf>
    <xf numFmtId="0" fontId="45" fillId="16" borderId="285" xfId="12" applyFont="1" applyFill="1" applyBorder="1" applyAlignment="1">
      <alignment horizontal="center" wrapText="1"/>
    </xf>
    <xf numFmtId="3" fontId="58" fillId="0" borderId="280" xfId="12" applyNumberFormat="1" applyFont="1" applyBorder="1"/>
    <xf numFmtId="4" fontId="24" fillId="6" borderId="286" xfId="13" applyNumberFormat="1" applyFill="1" applyBorder="1"/>
    <xf numFmtId="4" fontId="24" fillId="6" borderId="287" xfId="13" applyNumberFormat="1" applyFill="1" applyBorder="1"/>
    <xf numFmtId="10" fontId="58" fillId="15" borderId="288" xfId="12" applyNumberFormat="1" applyFont="1" applyFill="1" applyBorder="1"/>
    <xf numFmtId="4" fontId="58" fillId="0" borderId="288" xfId="12" applyNumberFormat="1" applyFont="1" applyBorder="1" applyProtection="1">
      <protection locked="0"/>
    </xf>
    <xf numFmtId="10" fontId="58" fillId="15" borderId="289" xfId="12" applyNumberFormat="1" applyFont="1" applyFill="1" applyBorder="1"/>
    <xf numFmtId="178" fontId="69" fillId="0" borderId="0" xfId="12" applyNumberFormat="1" applyFont="1" applyProtection="1">
      <protection locked="0"/>
    </xf>
    <xf numFmtId="0" fontId="70" fillId="0" borderId="0" xfId="12" applyFont="1"/>
    <xf numFmtId="7" fontId="70" fillId="0" borderId="0" xfId="12" applyNumberFormat="1" applyFont="1"/>
    <xf numFmtId="3" fontId="58" fillId="0" borderId="290" xfId="12" applyNumberFormat="1" applyFont="1" applyBorder="1"/>
    <xf numFmtId="4" fontId="24" fillId="6" borderId="291" xfId="13" applyNumberFormat="1" applyFill="1" applyBorder="1"/>
    <xf numFmtId="4" fontId="24" fillId="6" borderId="292" xfId="13" applyNumberFormat="1" applyFill="1" applyBorder="1"/>
    <xf numFmtId="10" fontId="58" fillId="15" borderId="293" xfId="12" applyNumberFormat="1" applyFont="1" applyFill="1" applyBorder="1"/>
    <xf numFmtId="4" fontId="58" fillId="0" borderId="293" xfId="12" applyNumberFormat="1" applyFont="1" applyBorder="1" applyProtection="1">
      <protection locked="0"/>
    </xf>
    <xf numFmtId="10" fontId="58" fillId="15" borderId="294" xfId="12" applyNumberFormat="1" applyFont="1" applyFill="1" applyBorder="1"/>
    <xf numFmtId="10" fontId="58" fillId="15" borderId="295" xfId="12" applyNumberFormat="1" applyFont="1" applyFill="1" applyBorder="1"/>
    <xf numFmtId="4" fontId="58" fillId="0" borderId="295" xfId="12" applyNumberFormat="1" applyFont="1" applyBorder="1" applyProtection="1">
      <protection locked="0"/>
    </xf>
    <xf numFmtId="10" fontId="58" fillId="15" borderId="296" xfId="12" applyNumberFormat="1" applyFont="1" applyFill="1" applyBorder="1"/>
    <xf numFmtId="4" fontId="58" fillId="0" borderId="297" xfId="12" applyNumberFormat="1" applyFont="1" applyBorder="1" applyProtection="1">
      <protection locked="0"/>
    </xf>
    <xf numFmtId="4" fontId="58" fillId="0" borderId="293" xfId="12" applyNumberFormat="1" applyFont="1" applyBorder="1"/>
    <xf numFmtId="3" fontId="58" fillId="0" borderId="298" xfId="12" applyNumberFormat="1" applyFont="1" applyBorder="1"/>
    <xf numFmtId="4" fontId="24" fillId="6" borderId="299" xfId="13" applyNumberFormat="1" applyFill="1" applyBorder="1"/>
    <xf numFmtId="4" fontId="24" fillId="6" borderId="300" xfId="13" applyNumberFormat="1" applyFill="1" applyBorder="1"/>
    <xf numFmtId="4" fontId="58" fillId="0" borderId="301" xfId="12" applyNumberFormat="1" applyFont="1" applyBorder="1" applyProtection="1">
      <protection locked="0"/>
    </xf>
    <xf numFmtId="0" fontId="71" fillId="15" borderId="302" xfId="12" applyFont="1" applyFill="1" applyBorder="1"/>
    <xf numFmtId="175" fontId="71" fillId="6" borderId="303" xfId="13" applyNumberFormat="1" applyFont="1" applyFill="1" applyBorder="1" applyAlignment="1">
      <alignment horizontal="right"/>
    </xf>
    <xf numFmtId="175" fontId="72" fillId="0" borderId="304" xfId="12" applyNumberFormat="1" applyFont="1" applyBorder="1"/>
    <xf numFmtId="10" fontId="72" fillId="15" borderId="305" xfId="12" applyNumberFormat="1" applyFont="1" applyFill="1" applyBorder="1"/>
    <xf numFmtId="175" fontId="72" fillId="15" borderId="284" xfId="12" applyNumberFormat="1" applyFont="1" applyFill="1" applyBorder="1"/>
    <xf numFmtId="175" fontId="72" fillId="0" borderId="284" xfId="12" applyNumberFormat="1" applyFont="1" applyBorder="1"/>
    <xf numFmtId="10" fontId="72" fillId="15" borderId="283" xfId="12" applyNumberFormat="1" applyFont="1" applyFill="1" applyBorder="1"/>
    <xf numFmtId="0" fontId="24" fillId="15" borderId="0" xfId="12" applyFont="1" applyFill="1"/>
    <xf numFmtId="37" fontId="58" fillId="15" borderId="0" xfId="12" applyNumberFormat="1" applyFont="1" applyFill="1"/>
    <xf numFmtId="0" fontId="57" fillId="0" borderId="0" xfId="12" applyFont="1"/>
    <xf numFmtId="0" fontId="58" fillId="15" borderId="0" xfId="12" applyFont="1" applyFill="1"/>
    <xf numFmtId="0" fontId="23" fillId="14" borderId="0" xfId="12" applyFill="1"/>
    <xf numFmtId="0" fontId="73" fillId="14" borderId="0" xfId="12" applyFont="1" applyFill="1"/>
    <xf numFmtId="0" fontId="23" fillId="15" borderId="0" xfId="12" applyFill="1"/>
    <xf numFmtId="37" fontId="74" fillId="15" borderId="0" xfId="12" applyNumberFormat="1" applyFont="1" applyFill="1"/>
    <xf numFmtId="0" fontId="74" fillId="15" borderId="0" xfId="12" applyFont="1" applyFill="1"/>
    <xf numFmtId="37" fontId="74" fillId="15" borderId="0" xfId="12" applyNumberFormat="1" applyFont="1" applyFill="1" applyAlignment="1">
      <alignment horizontal="center"/>
    </xf>
    <xf numFmtId="37" fontId="70" fillId="15" borderId="0" xfId="12" applyNumberFormat="1" applyFont="1" applyFill="1" applyAlignment="1">
      <alignment horizontal="center"/>
    </xf>
    <xf numFmtId="37" fontId="23" fillId="15" borderId="0" xfId="12" applyNumberFormat="1" applyFill="1" applyAlignment="1">
      <alignment horizontal="center"/>
    </xf>
    <xf numFmtId="37" fontId="70" fillId="15" borderId="0" xfId="12" applyNumberFormat="1" applyFont="1" applyFill="1"/>
    <xf numFmtId="37" fontId="23" fillId="15" borderId="0" xfId="12" applyNumberFormat="1" applyFill="1"/>
    <xf numFmtId="10" fontId="70" fillId="15" borderId="0" xfId="12" applyNumberFormat="1" applyFont="1" applyFill="1"/>
    <xf numFmtId="0" fontId="26" fillId="0" borderId="306" xfId="13" applyFont="1" applyBorder="1"/>
    <xf numFmtId="3" fontId="55" fillId="0" borderId="306" xfId="13" applyNumberFormat="1" applyFont="1" applyBorder="1" applyAlignment="1">
      <alignment horizontal="center"/>
    </xf>
    <xf numFmtId="3" fontId="55" fillId="5" borderId="99" xfId="13" applyNumberFormat="1" applyFont="1" applyFill="1" applyBorder="1" applyAlignment="1">
      <alignment horizontal="center"/>
    </xf>
    <xf numFmtId="3" fontId="55" fillId="5" borderId="306" xfId="13" applyNumberFormat="1" applyFont="1" applyFill="1" applyBorder="1" applyAlignment="1">
      <alignment horizontal="center"/>
    </xf>
    <xf numFmtId="3" fontId="55" fillId="5" borderId="307" xfId="13" applyNumberFormat="1" applyFont="1" applyFill="1" applyBorder="1" applyAlignment="1">
      <alignment horizontal="center" wrapText="1"/>
    </xf>
    <xf numFmtId="3" fontId="55" fillId="5" borderId="308" xfId="13" applyNumberFormat="1" applyFont="1" applyFill="1" applyBorder="1" applyAlignment="1">
      <alignment horizontal="center" wrapText="1"/>
    </xf>
    <xf numFmtId="3" fontId="55" fillId="5" borderId="309" xfId="13" applyNumberFormat="1" applyFont="1" applyFill="1" applyBorder="1" applyAlignment="1">
      <alignment horizontal="center" wrapText="1"/>
    </xf>
    <xf numFmtId="3" fontId="58" fillId="0" borderId="310" xfId="13" applyNumberFormat="1" applyFont="1" applyBorder="1"/>
    <xf numFmtId="179" fontId="58" fillId="0" borderId="0" xfId="13" applyNumberFormat="1" applyFont="1" applyAlignment="1">
      <alignment horizontal="right"/>
    </xf>
    <xf numFmtId="179" fontId="58" fillId="0" borderId="311" xfId="13" applyNumberFormat="1" applyFont="1" applyBorder="1" applyAlignment="1">
      <alignment horizontal="right"/>
    </xf>
    <xf numFmtId="179" fontId="58" fillId="0" borderId="280" xfId="13" applyNumberFormat="1" applyFont="1" applyBorder="1"/>
    <xf numFmtId="179" fontId="58" fillId="0" borderId="310" xfId="13" applyNumberFormat="1" applyFont="1" applyBorder="1" applyAlignment="1">
      <alignment horizontal="right"/>
    </xf>
    <xf numFmtId="179" fontId="26" fillId="0" borderId="0" xfId="13" applyNumberFormat="1" applyFont="1"/>
    <xf numFmtId="3" fontId="58" fillId="0" borderId="312" xfId="13" applyNumberFormat="1" applyFont="1" applyBorder="1"/>
    <xf numFmtId="2" fontId="58" fillId="0" borderId="313" xfId="13" applyNumberFormat="1" applyFont="1" applyBorder="1" applyAlignment="1">
      <alignment horizontal="right"/>
    </xf>
    <xf numFmtId="2" fontId="58" fillId="0" borderId="314" xfId="13" applyNumberFormat="1" applyFont="1" applyBorder="1" applyAlignment="1">
      <alignment horizontal="right"/>
    </xf>
    <xf numFmtId="4" fontId="58" fillId="0" borderId="315" xfId="13" applyNumberFormat="1" applyFont="1" applyBorder="1"/>
    <xf numFmtId="4" fontId="58" fillId="0" borderId="100" xfId="13" applyNumberFormat="1" applyFont="1" applyBorder="1" applyAlignment="1">
      <alignment horizontal="right"/>
    </xf>
    <xf numFmtId="2" fontId="58" fillId="0" borderId="316" xfId="13" applyNumberFormat="1" applyFont="1" applyBorder="1" applyAlignment="1">
      <alignment horizontal="right"/>
    </xf>
    <xf numFmtId="2" fontId="58" fillId="0" borderId="317" xfId="13" applyNumberFormat="1" applyFont="1" applyBorder="1" applyAlignment="1">
      <alignment horizontal="right"/>
    </xf>
    <xf numFmtId="3" fontId="58" fillId="0" borderId="318" xfId="13" applyNumberFormat="1" applyFont="1" applyBorder="1"/>
    <xf numFmtId="2" fontId="58" fillId="0" borderId="319" xfId="13" applyNumberFormat="1" applyFont="1" applyBorder="1" applyAlignment="1">
      <alignment horizontal="right"/>
    </xf>
    <xf numFmtId="2" fontId="58" fillId="0" borderId="320" xfId="13" applyNumberFormat="1" applyFont="1" applyBorder="1" applyAlignment="1">
      <alignment horizontal="right"/>
    </xf>
    <xf numFmtId="4" fontId="58" fillId="0" borderId="298" xfId="13" applyNumberFormat="1" applyFont="1" applyBorder="1"/>
    <xf numFmtId="4" fontId="58" fillId="0" borderId="321" xfId="13" applyNumberFormat="1" applyFont="1" applyBorder="1" applyAlignment="1">
      <alignment horizontal="right"/>
    </xf>
    <xf numFmtId="3" fontId="60" fillId="12" borderId="322" xfId="13" applyNumberFormat="1" applyFont="1" applyFill="1" applyBorder="1"/>
    <xf numFmtId="177" fontId="60" fillId="15" borderId="323" xfId="13" applyNumberFormat="1" applyFont="1" applyFill="1" applyBorder="1"/>
    <xf numFmtId="177" fontId="60" fillId="15" borderId="322" xfId="13" applyNumberFormat="1" applyFont="1" applyFill="1" applyBorder="1"/>
    <xf numFmtId="0" fontId="75" fillId="0" borderId="0" xfId="13" applyFont="1"/>
    <xf numFmtId="3" fontId="55" fillId="5" borderId="101" xfId="13" applyNumberFormat="1" applyFont="1" applyFill="1" applyBorder="1" applyAlignment="1">
      <alignment horizontal="center"/>
    </xf>
    <xf numFmtId="3" fontId="55" fillId="5" borderId="324" xfId="13" applyNumberFormat="1" applyFont="1" applyFill="1" applyBorder="1" applyAlignment="1">
      <alignment horizontal="center"/>
    </xf>
    <xf numFmtId="3" fontId="55" fillId="5" borderId="325" xfId="13" applyNumberFormat="1" applyFont="1" applyFill="1" applyBorder="1" applyAlignment="1">
      <alignment horizontal="center" wrapText="1"/>
    </xf>
    <xf numFmtId="3" fontId="55" fillId="5" borderId="326" xfId="13" applyNumberFormat="1" applyFont="1" applyFill="1" applyBorder="1" applyAlignment="1">
      <alignment horizontal="center" wrapText="1"/>
    </xf>
    <xf numFmtId="3" fontId="58" fillId="0" borderId="327" xfId="13" applyNumberFormat="1" applyFont="1" applyBorder="1"/>
    <xf numFmtId="179" fontId="58" fillId="0" borderId="328" xfId="13" applyNumberFormat="1" applyFont="1" applyBorder="1" applyAlignment="1">
      <alignment horizontal="right"/>
    </xf>
    <xf numFmtId="179" fontId="58" fillId="0" borderId="252" xfId="13" applyNumberFormat="1" applyFont="1" applyBorder="1" applyAlignment="1">
      <alignment horizontal="right"/>
    </xf>
    <xf numFmtId="4" fontId="58" fillId="0" borderId="329" xfId="13" applyNumberFormat="1" applyFont="1" applyBorder="1" applyAlignment="1">
      <alignment horizontal="right"/>
    </xf>
    <xf numFmtId="3" fontId="58" fillId="0" borderId="330" xfId="13" applyNumberFormat="1" applyFont="1" applyBorder="1"/>
    <xf numFmtId="2" fontId="58" fillId="0" borderId="331" xfId="13" applyNumberFormat="1" applyFont="1" applyBorder="1" applyAlignment="1">
      <alignment horizontal="right"/>
    </xf>
    <xf numFmtId="2" fontId="58" fillId="0" borderId="332" xfId="13" applyNumberFormat="1" applyFont="1" applyBorder="1" applyAlignment="1">
      <alignment horizontal="right"/>
    </xf>
    <xf numFmtId="2" fontId="58" fillId="0" borderId="333" xfId="13" applyNumberFormat="1" applyFont="1" applyBorder="1" applyAlignment="1">
      <alignment horizontal="right"/>
    </xf>
    <xf numFmtId="2" fontId="24" fillId="0" borderId="332" xfId="13" applyNumberFormat="1" applyBorder="1" applyAlignment="1">
      <alignment horizontal="right"/>
    </xf>
    <xf numFmtId="2" fontId="58" fillId="0" borderId="334" xfId="13" applyNumberFormat="1" applyFont="1" applyBorder="1" applyAlignment="1">
      <alignment horizontal="right"/>
    </xf>
    <xf numFmtId="3" fontId="58" fillId="0" borderId="335" xfId="13" applyNumberFormat="1" applyFont="1" applyBorder="1"/>
    <xf numFmtId="2" fontId="58" fillId="0" borderId="336" xfId="13" applyNumberFormat="1" applyFont="1" applyBorder="1" applyAlignment="1">
      <alignment horizontal="right"/>
    </xf>
    <xf numFmtId="2" fontId="58" fillId="0" borderId="337" xfId="13" applyNumberFormat="1" applyFont="1" applyBorder="1" applyAlignment="1">
      <alignment horizontal="right"/>
    </xf>
    <xf numFmtId="2" fontId="58" fillId="0" borderId="338" xfId="13" applyNumberFormat="1" applyFont="1" applyBorder="1" applyAlignment="1">
      <alignment horizontal="right"/>
    </xf>
    <xf numFmtId="4" fontId="58" fillId="0" borderId="337" xfId="13" applyNumberFormat="1" applyFont="1" applyBorder="1" applyAlignment="1">
      <alignment horizontal="right"/>
    </xf>
    <xf numFmtId="177" fontId="60" fillId="15" borderId="306" xfId="13" applyNumberFormat="1" applyFont="1" applyFill="1" applyBorder="1"/>
    <xf numFmtId="177" fontId="60" fillId="15" borderId="324" xfId="13" applyNumberFormat="1" applyFont="1" applyFill="1" applyBorder="1"/>
    <xf numFmtId="0" fontId="67" fillId="16" borderId="285" xfId="12" applyFont="1" applyFill="1" applyBorder="1" applyAlignment="1">
      <alignment horizontal="center"/>
    </xf>
    <xf numFmtId="0" fontId="67" fillId="16" borderId="302" xfId="12" applyFont="1" applyFill="1" applyBorder="1" applyAlignment="1">
      <alignment horizontal="center"/>
    </xf>
    <xf numFmtId="0" fontId="67" fillId="16" borderId="283" xfId="12" applyFont="1" applyFill="1" applyBorder="1" applyAlignment="1">
      <alignment horizontal="center" wrapText="1"/>
    </xf>
    <xf numFmtId="0" fontId="67" fillId="16" borderId="302" xfId="12" applyFont="1" applyFill="1" applyBorder="1" applyAlignment="1">
      <alignment horizontal="center" wrapText="1"/>
    </xf>
    <xf numFmtId="0" fontId="45" fillId="16" borderId="339" xfId="12" applyFont="1" applyFill="1" applyBorder="1" applyAlignment="1">
      <alignment horizontal="center" wrapText="1"/>
    </xf>
    <xf numFmtId="0" fontId="45" fillId="16" borderId="340" xfId="12" applyFont="1" applyFill="1" applyBorder="1" applyAlignment="1">
      <alignment horizontal="center" wrapText="1"/>
    </xf>
    <xf numFmtId="0" fontId="45" fillId="16" borderId="341" xfId="12" applyFont="1" applyFill="1" applyBorder="1" applyAlignment="1">
      <alignment horizontal="center" wrapText="1"/>
    </xf>
    <xf numFmtId="4" fontId="58" fillId="0" borderId="286" xfId="12" applyNumberFormat="1" applyFont="1" applyBorder="1"/>
    <xf numFmtId="4" fontId="24" fillId="0" borderId="342" xfId="14" applyNumberFormat="1" applyFont="1" applyBorder="1"/>
    <xf numFmtId="10" fontId="24" fillId="0" borderId="343" xfId="15" applyNumberFormat="1" applyFont="1" applyBorder="1"/>
    <xf numFmtId="4" fontId="58" fillId="0" borderId="286" xfId="12" applyNumberFormat="1" applyFont="1" applyBorder="1" applyProtection="1">
      <protection locked="0"/>
    </xf>
    <xf numFmtId="10" fontId="24" fillId="0" borderId="344" xfId="12" applyNumberFormat="1" applyFont="1" applyBorder="1"/>
    <xf numFmtId="4" fontId="58" fillId="0" borderId="291" xfId="12" applyNumberFormat="1" applyFont="1" applyBorder="1"/>
    <xf numFmtId="4" fontId="24" fillId="0" borderId="261" xfId="14" applyNumberFormat="1" applyFont="1" applyBorder="1"/>
    <xf numFmtId="10" fontId="24" fillId="0" borderId="345" xfId="15" applyNumberFormat="1" applyFont="1" applyBorder="1"/>
    <xf numFmtId="4" fontId="58" fillId="0" borderId="291" xfId="12" applyNumberFormat="1" applyFont="1" applyBorder="1" applyProtection="1">
      <protection locked="0"/>
    </xf>
    <xf numFmtId="10" fontId="24" fillId="0" borderId="346" xfId="12" applyNumberFormat="1" applyFont="1" applyBorder="1"/>
    <xf numFmtId="4" fontId="58" fillId="0" borderId="299" xfId="12" applyNumberFormat="1" applyFont="1" applyBorder="1"/>
    <xf numFmtId="4" fontId="24" fillId="0" borderId="347" xfId="14" applyNumberFormat="1" applyFont="1" applyBorder="1"/>
    <xf numFmtId="10" fontId="24" fillId="0" borderId="348" xfId="15" applyNumberFormat="1" applyFont="1" applyBorder="1"/>
    <xf numFmtId="4" fontId="58" fillId="0" borderId="299" xfId="12" applyNumberFormat="1" applyFont="1" applyBorder="1" applyProtection="1">
      <protection locked="0"/>
    </xf>
    <xf numFmtId="10" fontId="24" fillId="0" borderId="349" xfId="12" applyNumberFormat="1" applyFont="1" applyBorder="1"/>
    <xf numFmtId="0" fontId="67" fillId="15" borderId="302" xfId="12" applyFont="1" applyFill="1" applyBorder="1"/>
    <xf numFmtId="3" fontId="65" fillId="0" borderId="350" xfId="14" applyNumberFormat="1" applyFont="1" applyBorder="1" applyAlignment="1">
      <alignment horizontal="right"/>
    </xf>
    <xf numFmtId="10" fontId="24" fillId="0" borderId="350" xfId="15" applyNumberFormat="1" applyFont="1" applyFill="1" applyBorder="1"/>
    <xf numFmtId="3" fontId="65" fillId="0" borderId="350" xfId="16" applyNumberFormat="1" applyFont="1" applyBorder="1"/>
    <xf numFmtId="3" fontId="65" fillId="0" borderId="350" xfId="14" applyNumberFormat="1" applyFont="1" applyBorder="1"/>
    <xf numFmtId="10" fontId="24" fillId="0" borderId="351" xfId="12" applyNumberFormat="1" applyFont="1" applyBorder="1"/>
    <xf numFmtId="0" fontId="76" fillId="14" borderId="0" xfId="12" applyFont="1" applyFill="1"/>
    <xf numFmtId="0" fontId="78" fillId="0" borderId="0" xfId="28" applyFont="1" applyAlignment="1">
      <alignment horizontal="left"/>
    </xf>
    <xf numFmtId="0" fontId="80" fillId="17" borderId="352" xfId="28" applyFont="1" applyFill="1" applyBorder="1" applyAlignment="1">
      <alignment wrapText="1"/>
    </xf>
    <xf numFmtId="0" fontId="80" fillId="17" borderId="353" xfId="28" applyFont="1" applyFill="1" applyBorder="1" applyAlignment="1">
      <alignment horizontal="center" wrapText="1"/>
    </xf>
    <xf numFmtId="0" fontId="80" fillId="17" borderId="354" xfId="28" applyFont="1" applyFill="1" applyBorder="1" applyAlignment="1">
      <alignment horizontal="center" wrapText="1"/>
    </xf>
    <xf numFmtId="0" fontId="80" fillId="17" borderId="355" xfId="28" applyFont="1" applyFill="1" applyBorder="1" applyAlignment="1">
      <alignment horizontal="center" wrapText="1"/>
    </xf>
    <xf numFmtId="0" fontId="80" fillId="17" borderId="356" xfId="28" applyFont="1" applyFill="1" applyBorder="1" applyAlignment="1">
      <alignment horizontal="center" wrapText="1"/>
    </xf>
    <xf numFmtId="0" fontId="78" fillId="0" borderId="357" xfId="28" applyFont="1" applyBorder="1" applyAlignment="1">
      <alignment horizontal="left" wrapText="1"/>
    </xf>
    <xf numFmtId="3" fontId="78" fillId="0" borderId="358" xfId="28" applyNumberFormat="1" applyFont="1" applyBorder="1" applyAlignment="1">
      <alignment horizontal="right" wrapText="1"/>
    </xf>
    <xf numFmtId="0" fontId="78" fillId="0" borderId="358" xfId="28" applyFont="1" applyBorder="1" applyAlignment="1">
      <alignment horizontal="right" wrapText="1"/>
    </xf>
    <xf numFmtId="3" fontId="78" fillId="0" borderId="359" xfId="28" applyNumberFormat="1" applyFont="1" applyBorder="1" applyAlignment="1">
      <alignment horizontal="right" wrapText="1"/>
    </xf>
    <xf numFmtId="3" fontId="78" fillId="0" borderId="103" xfId="28" applyNumberFormat="1" applyFont="1" applyBorder="1" applyAlignment="1">
      <alignment horizontal="right"/>
    </xf>
    <xf numFmtId="3" fontId="78" fillId="0" borderId="118" xfId="28" applyNumberFormat="1" applyFont="1" applyBorder="1" applyAlignment="1">
      <alignment horizontal="right"/>
    </xf>
    <xf numFmtId="3" fontId="81" fillId="0" borderId="103" xfId="28" applyNumberFormat="1" applyFont="1" applyBorder="1"/>
    <xf numFmtId="0" fontId="80" fillId="0" borderId="360" xfId="28" applyFont="1" applyBorder="1" applyAlignment="1">
      <alignment horizontal="left" wrapText="1"/>
    </xf>
    <xf numFmtId="3" fontId="80" fillId="0" borderId="361" xfId="28" applyNumberFormat="1" applyFont="1" applyBorder="1" applyAlignment="1">
      <alignment wrapText="1"/>
    </xf>
    <xf numFmtId="3" fontId="80" fillId="0" borderId="361" xfId="28" applyNumberFormat="1" applyFont="1" applyBorder="1" applyAlignment="1">
      <alignment horizontal="right" wrapText="1"/>
    </xf>
    <xf numFmtId="3" fontId="80" fillId="0" borderId="362" xfId="28" applyNumberFormat="1" applyFont="1" applyBorder="1" applyAlignment="1">
      <alignment horizontal="right" wrapText="1"/>
    </xf>
    <xf numFmtId="3" fontId="80" fillId="0" borderId="185" xfId="28" applyNumberFormat="1" applyFont="1" applyBorder="1" applyAlignment="1">
      <alignment horizontal="right"/>
    </xf>
    <xf numFmtId="3" fontId="80" fillId="0" borderId="188" xfId="28" applyNumberFormat="1" applyFont="1" applyBorder="1" applyAlignment="1">
      <alignment horizontal="right"/>
    </xf>
    <xf numFmtId="0" fontId="82" fillId="0" borderId="0" xfId="28" applyFont="1" applyAlignment="1">
      <alignment horizontal="left"/>
    </xf>
    <xf numFmtId="3" fontId="78" fillId="0" borderId="0" xfId="28" applyNumberFormat="1" applyFont="1" applyAlignment="1">
      <alignment horizontal="left"/>
    </xf>
    <xf numFmtId="0" fontId="83" fillId="0" borderId="0" xfId="28" applyFont="1" applyAlignment="1">
      <alignment horizontal="left"/>
    </xf>
    <xf numFmtId="0" fontId="8" fillId="3" borderId="116" xfId="0" applyFont="1" applyFill="1" applyBorder="1" applyAlignment="1">
      <alignment horizontal="center"/>
    </xf>
    <xf numFmtId="0" fontId="0" fillId="2" borderId="0" xfId="0" applyFill="1" applyAlignment="1">
      <alignment horizontal="left" vertical="center"/>
    </xf>
    <xf numFmtId="0" fontId="35" fillId="2" borderId="0" xfId="28" applyFont="1" applyFill="1" applyAlignment="1">
      <alignment horizontal="center" wrapText="1"/>
    </xf>
    <xf numFmtId="0" fontId="8" fillId="3" borderId="366" xfId="0" applyFont="1" applyFill="1" applyBorder="1" applyAlignment="1">
      <alignment horizontal="center"/>
    </xf>
    <xf numFmtId="0" fontId="8" fillId="3" borderId="363" xfId="0" applyFont="1" applyFill="1" applyBorder="1" applyAlignment="1">
      <alignment horizontal="center"/>
    </xf>
    <xf numFmtId="0" fontId="8" fillId="3" borderId="364" xfId="0" applyFont="1" applyFill="1" applyBorder="1" applyAlignment="1">
      <alignment horizontal="center"/>
    </xf>
    <xf numFmtId="0" fontId="8" fillId="3" borderId="365" xfId="0" applyFont="1" applyFill="1" applyBorder="1" applyAlignment="1">
      <alignment horizontal="center"/>
    </xf>
    <xf numFmtId="0" fontId="8" fillId="3" borderId="367" xfId="0" applyFont="1" applyFill="1" applyBorder="1" applyAlignment="1">
      <alignment horizontal="center"/>
    </xf>
    <xf numFmtId="166" fontId="8" fillId="4" borderId="363" xfId="0" applyNumberFormat="1" applyFont="1" applyFill="1" applyBorder="1" applyAlignment="1">
      <alignment horizontal="center"/>
    </xf>
    <xf numFmtId="0" fontId="8" fillId="4" borderId="367" xfId="0" applyFont="1" applyFill="1" applyBorder="1" applyAlignment="1">
      <alignment horizontal="left"/>
    </xf>
    <xf numFmtId="164" fontId="8" fillId="4" borderId="363" xfId="0" applyNumberFormat="1" applyFont="1" applyFill="1" applyBorder="1" applyAlignment="1">
      <alignment horizontal="right"/>
    </xf>
    <xf numFmtId="166" fontId="8" fillId="4" borderId="364" xfId="0" applyNumberFormat="1" applyFont="1" applyFill="1" applyBorder="1" applyAlignment="1">
      <alignment horizontal="right"/>
    </xf>
    <xf numFmtId="164" fontId="8" fillId="4" borderId="364" xfId="0" applyNumberFormat="1" applyFont="1" applyFill="1" applyBorder="1" applyAlignment="1">
      <alignment horizontal="right"/>
    </xf>
    <xf numFmtId="164" fontId="8" fillId="4" borderId="365" xfId="0" applyNumberFormat="1" applyFont="1" applyFill="1" applyBorder="1" applyAlignment="1">
      <alignment horizontal="right"/>
    </xf>
    <xf numFmtId="164" fontId="8" fillId="4" borderId="366" xfId="0" applyNumberFormat="1" applyFont="1" applyFill="1" applyBorder="1" applyAlignment="1">
      <alignment horizontal="right"/>
    </xf>
    <xf numFmtId="164" fontId="8" fillId="4" borderId="367" xfId="0" applyNumberFormat="1" applyFont="1" applyFill="1" applyBorder="1" applyAlignment="1">
      <alignment horizontal="right"/>
    </xf>
    <xf numFmtId="166" fontId="8" fillId="4" borderId="368" xfId="0" applyNumberFormat="1" applyFont="1" applyFill="1" applyBorder="1" applyAlignment="1">
      <alignment horizontal="center"/>
    </xf>
    <xf numFmtId="0" fontId="8" fillId="4" borderId="369" xfId="0" applyFont="1" applyFill="1" applyBorder="1" applyAlignment="1">
      <alignment horizontal="left"/>
    </xf>
    <xf numFmtId="164" fontId="8" fillId="4" borderId="370" xfId="0" applyNumberFormat="1" applyFont="1" applyFill="1" applyBorder="1" applyAlignment="1">
      <alignment horizontal="right"/>
    </xf>
    <xf numFmtId="166" fontId="8" fillId="4" borderId="371" xfId="0" applyNumberFormat="1" applyFont="1" applyFill="1" applyBorder="1" applyAlignment="1">
      <alignment horizontal="right"/>
    </xf>
    <xf numFmtId="164" fontId="8" fillId="4" borderId="371" xfId="0" applyNumberFormat="1" applyFont="1" applyFill="1" applyBorder="1" applyAlignment="1">
      <alignment horizontal="right"/>
    </xf>
    <xf numFmtId="164" fontId="8" fillId="4" borderId="372" xfId="0" applyNumberFormat="1" applyFont="1" applyFill="1" applyBorder="1" applyAlignment="1">
      <alignment horizontal="right"/>
    </xf>
    <xf numFmtId="164" fontId="8" fillId="4" borderId="368" xfId="0" applyNumberFormat="1" applyFont="1" applyFill="1" applyBorder="1" applyAlignment="1">
      <alignment horizontal="right"/>
    </xf>
    <xf numFmtId="164" fontId="8" fillId="4" borderId="369" xfId="0" applyNumberFormat="1" applyFont="1" applyFill="1" applyBorder="1" applyAlignment="1">
      <alignment horizontal="right"/>
    </xf>
    <xf numFmtId="0" fontId="8" fillId="3" borderId="373" xfId="0" applyFont="1" applyFill="1" applyBorder="1" applyAlignment="1">
      <alignment horizontal="center"/>
    </xf>
    <xf numFmtId="173" fontId="8" fillId="4" borderId="368" xfId="0" applyNumberFormat="1" applyFont="1" applyFill="1" applyBorder="1" applyAlignment="1">
      <alignment horizontal="center"/>
    </xf>
    <xf numFmtId="0" fontId="8" fillId="3" borderId="373" xfId="0" applyFont="1" applyFill="1" applyBorder="1" applyAlignment="1">
      <alignment horizontal="center" wrapText="1"/>
    </xf>
    <xf numFmtId="0" fontId="8" fillId="3" borderId="366" xfId="0" applyFont="1" applyFill="1" applyBorder="1" applyAlignment="1">
      <alignment horizontal="center" wrapText="1"/>
    </xf>
    <xf numFmtId="164" fontId="8" fillId="4" borderId="376" xfId="0" applyNumberFormat="1" applyFont="1" applyFill="1" applyBorder="1" applyAlignment="1">
      <alignment horizontal="right"/>
    </xf>
    <xf numFmtId="0" fontId="8" fillId="3" borderId="371" xfId="0" applyFont="1" applyFill="1" applyBorder="1" applyAlignment="1">
      <alignment horizontal="center"/>
    </xf>
    <xf numFmtId="0" fontId="8" fillId="3" borderId="372" xfId="0" applyFont="1" applyFill="1" applyBorder="1" applyAlignment="1">
      <alignment horizontal="center"/>
    </xf>
    <xf numFmtId="0" fontId="8" fillId="3" borderId="370" xfId="0" applyFont="1" applyFill="1" applyBorder="1" applyAlignment="1">
      <alignment horizontal="center"/>
    </xf>
    <xf numFmtId="0" fontId="8" fillId="3" borderId="376" xfId="0" applyFont="1" applyFill="1" applyBorder="1" applyAlignment="1">
      <alignment horizontal="center"/>
    </xf>
    <xf numFmtId="0" fontId="8" fillId="3" borderId="368" xfId="0" applyFont="1" applyFill="1" applyBorder="1" applyAlignment="1">
      <alignment horizontal="center"/>
    </xf>
    <xf numFmtId="0" fontId="8" fillId="3" borderId="369" xfId="0" applyFont="1" applyFill="1" applyBorder="1" applyAlignment="1">
      <alignment horizontal="center"/>
    </xf>
    <xf numFmtId="3" fontId="8" fillId="4" borderId="370" xfId="0" applyNumberFormat="1" applyFont="1" applyFill="1" applyBorder="1" applyAlignment="1">
      <alignment horizontal="right"/>
    </xf>
    <xf numFmtId="3" fontId="8" fillId="4" borderId="371" xfId="0" applyNumberFormat="1" applyFont="1" applyFill="1" applyBorder="1" applyAlignment="1">
      <alignment horizontal="right"/>
    </xf>
    <xf numFmtId="3" fontId="8" fillId="4" borderId="372" xfId="0" applyNumberFormat="1" applyFont="1" applyFill="1" applyBorder="1" applyAlignment="1">
      <alignment horizontal="right"/>
    </xf>
    <xf numFmtId="3" fontId="8" fillId="4" borderId="366" xfId="0" applyNumberFormat="1" applyFont="1" applyFill="1" applyBorder="1" applyAlignment="1">
      <alignment horizontal="right"/>
    </xf>
    <xf numFmtId="3" fontId="8" fillId="4" borderId="376" xfId="0" applyNumberFormat="1" applyFont="1" applyFill="1" applyBorder="1" applyAlignment="1">
      <alignment horizontal="right"/>
    </xf>
    <xf numFmtId="3" fontId="8" fillId="4" borderId="368" xfId="0" applyNumberFormat="1" applyFont="1" applyFill="1" applyBorder="1" applyAlignment="1">
      <alignment horizontal="right"/>
    </xf>
    <xf numFmtId="3" fontId="8" fillId="4" borderId="369" xfId="0" applyNumberFormat="1" applyFont="1" applyFill="1" applyBorder="1" applyAlignment="1">
      <alignment horizontal="right"/>
    </xf>
    <xf numFmtId="0" fontId="8" fillId="4" borderId="372" xfId="0" applyFont="1" applyFill="1" applyBorder="1" applyAlignment="1">
      <alignment horizontal="left"/>
    </xf>
    <xf numFmtId="164" fontId="8" fillId="4" borderId="384" xfId="0" applyNumberFormat="1" applyFont="1" applyFill="1" applyBorder="1" applyAlignment="1">
      <alignment horizontal="right"/>
    </xf>
    <xf numFmtId="164" fontId="8" fillId="4" borderId="385" xfId="0" applyNumberFormat="1" applyFont="1" applyFill="1" applyBorder="1" applyAlignment="1">
      <alignment horizontal="right"/>
    </xf>
    <xf numFmtId="173" fontId="29" fillId="4" borderId="368" xfId="0" applyNumberFormat="1" applyFont="1" applyFill="1" applyBorder="1" applyAlignment="1">
      <alignment horizontal="center"/>
    </xf>
    <xf numFmtId="0" fontId="29" fillId="4" borderId="372" xfId="0" applyFont="1" applyFill="1" applyBorder="1" applyAlignment="1">
      <alignment horizontal="left"/>
    </xf>
    <xf numFmtId="164" fontId="29" fillId="4" borderId="384" xfId="0" applyNumberFormat="1" applyFont="1" applyFill="1" applyBorder="1" applyAlignment="1">
      <alignment horizontal="right"/>
    </xf>
    <xf numFmtId="164" fontId="29" fillId="4" borderId="371" xfId="0" applyNumberFormat="1" applyFont="1" applyFill="1" applyBorder="1" applyAlignment="1">
      <alignment horizontal="right"/>
    </xf>
    <xf numFmtId="164" fontId="29" fillId="4" borderId="385" xfId="0" applyNumberFormat="1" applyFont="1" applyFill="1" applyBorder="1" applyAlignment="1">
      <alignment horizontal="right"/>
    </xf>
    <xf numFmtId="164" fontId="29" fillId="4" borderId="370" xfId="0" applyNumberFormat="1" applyFont="1" applyFill="1" applyBorder="1" applyAlignment="1">
      <alignment horizontal="right"/>
    </xf>
    <xf numFmtId="164" fontId="29" fillId="4" borderId="369" xfId="0" applyNumberFormat="1" applyFont="1" applyFill="1" applyBorder="1" applyAlignment="1">
      <alignment horizontal="right"/>
    </xf>
    <xf numFmtId="0" fontId="18" fillId="2" borderId="0" xfId="5" applyFill="1" applyAlignment="1">
      <alignment horizontal="left"/>
    </xf>
    <xf numFmtId="0" fontId="8" fillId="2" borderId="0" xfId="4" applyFont="1" applyFill="1" applyAlignment="1">
      <alignment horizontal="center" vertical="center"/>
    </xf>
    <xf numFmtId="0" fontId="8" fillId="2" borderId="0" xfId="4" applyFont="1" applyFill="1" applyAlignment="1">
      <alignment horizontal="left" vertical="center"/>
    </xf>
    <xf numFmtId="0" fontId="9" fillId="2" borderId="0" xfId="4" applyFont="1" applyFill="1" applyAlignment="1">
      <alignment horizontal="left" vertical="center"/>
    </xf>
    <xf numFmtId="0" fontId="9" fillId="2" borderId="151" xfId="4" applyFont="1" applyFill="1" applyBorder="1" applyAlignment="1">
      <alignment horizontal="left" vertical="center"/>
    </xf>
    <xf numFmtId="0" fontId="9" fillId="0" borderId="0" xfId="4" applyFont="1" applyAlignment="1">
      <alignment horizontal="left" vertical="center"/>
    </xf>
    <xf numFmtId="0" fontId="9" fillId="0" borderId="152" xfId="4" applyFont="1" applyBorder="1" applyAlignment="1">
      <alignment horizontal="left" vertical="center"/>
    </xf>
    <xf numFmtId="0" fontId="9" fillId="2" borderId="152" xfId="4" applyFont="1" applyFill="1" applyBorder="1" applyAlignment="1">
      <alignment horizontal="left" vertical="center"/>
    </xf>
    <xf numFmtId="0" fontId="9" fillId="2" borderId="94" xfId="4" applyFont="1" applyFill="1" applyBorder="1" applyAlignment="1">
      <alignment vertical="center"/>
    </xf>
    <xf numFmtId="0" fontId="9" fillId="2" borderId="153" xfId="4" applyFont="1" applyFill="1" applyBorder="1" applyAlignment="1">
      <alignment vertical="center"/>
    </xf>
    <xf numFmtId="0" fontId="9" fillId="2" borderId="151" xfId="4" applyFont="1" applyFill="1" applyBorder="1" applyAlignment="1">
      <alignment horizontal="center" vertical="center"/>
    </xf>
    <xf numFmtId="0" fontId="9" fillId="0" borderId="0" xfId="4" applyFont="1" applyAlignment="1">
      <alignment vertical="center"/>
    </xf>
    <xf numFmtId="0" fontId="9" fillId="0" borderId="152" xfId="4" applyFont="1" applyBorder="1" applyAlignment="1">
      <alignment vertical="center"/>
    </xf>
    <xf numFmtId="0" fontId="9" fillId="2" borderId="94" xfId="4" applyFont="1" applyFill="1" applyBorder="1" applyAlignment="1">
      <alignment horizontal="left" vertical="center"/>
    </xf>
    <xf numFmtId="0" fontId="9" fillId="2" borderId="153" xfId="4" applyFont="1" applyFill="1" applyBorder="1" applyAlignment="1">
      <alignment horizontal="left" vertical="center"/>
    </xf>
    <xf numFmtId="0" fontId="9" fillId="2" borderId="108" xfId="4" applyFont="1" applyFill="1" applyBorder="1" applyAlignment="1">
      <alignment horizontal="left" vertical="center"/>
    </xf>
    <xf numFmtId="0" fontId="16" fillId="0" borderId="0" xfId="0" applyFont="1" applyAlignment="1">
      <alignment vertical="center"/>
    </xf>
    <xf numFmtId="0" fontId="85" fillId="2" borderId="151" xfId="4" applyFont="1" applyFill="1" applyBorder="1" applyAlignment="1">
      <alignment horizontal="left" vertical="center"/>
    </xf>
    <xf numFmtId="0" fontId="18" fillId="0" borderId="0" xfId="5" applyFill="1" applyAlignment="1">
      <alignment vertical="center"/>
    </xf>
    <xf numFmtId="0" fontId="18" fillId="0" borderId="94" xfId="5" applyFill="1" applyBorder="1" applyAlignment="1">
      <alignment vertical="center"/>
    </xf>
    <xf numFmtId="0" fontId="18" fillId="2" borderId="151" xfId="5" applyFill="1" applyBorder="1" applyAlignment="1">
      <alignment horizontal="left" vertical="center"/>
    </xf>
    <xf numFmtId="0" fontId="29" fillId="2" borderId="0" xfId="4" applyFont="1" applyFill="1" applyAlignment="1">
      <alignment horizontal="center" vertical="center"/>
    </xf>
    <xf numFmtId="0" fontId="16" fillId="2" borderId="0" xfId="4" applyFont="1" applyFill="1" applyAlignment="1">
      <alignment horizontal="left" vertical="center"/>
    </xf>
    <xf numFmtId="0" fontId="16" fillId="0" borderId="0" xfId="4" applyFont="1" applyAlignment="1">
      <alignment horizontal="left" vertical="center"/>
    </xf>
    <xf numFmtId="0" fontId="16" fillId="2" borderId="94" xfId="4" applyFont="1" applyFill="1" applyBorder="1" applyAlignment="1">
      <alignment vertical="center"/>
    </xf>
    <xf numFmtId="0" fontId="16" fillId="2" borderId="94" xfId="4" applyFont="1" applyFill="1" applyBorder="1" applyAlignment="1">
      <alignment horizontal="left" vertical="center"/>
    </xf>
    <xf numFmtId="0" fontId="16" fillId="0" borderId="152" xfId="4" applyFont="1" applyBorder="1" applyAlignment="1">
      <alignment horizontal="left" vertical="center"/>
    </xf>
    <xf numFmtId="0" fontId="18" fillId="0" borderId="151" xfId="5" applyBorder="1" applyAlignment="1">
      <alignment vertical="center"/>
    </xf>
    <xf numFmtId="0" fontId="18" fillId="0" borderId="108" xfId="5" applyBorder="1" applyAlignment="1">
      <alignment vertical="center"/>
    </xf>
    <xf numFmtId="0" fontId="18" fillId="0" borderId="0" xfId="5" applyAlignment="1">
      <alignment vertical="center"/>
    </xf>
    <xf numFmtId="0" fontId="1" fillId="7" borderId="0" xfId="33" applyFill="1"/>
    <xf numFmtId="0" fontId="37" fillId="2" borderId="0" xfId="33" applyFont="1" applyFill="1" applyAlignment="1">
      <alignment horizontal="left" wrapText="1"/>
    </xf>
    <xf numFmtId="0" fontId="37" fillId="2" borderId="0" xfId="33" applyFont="1" applyFill="1" applyAlignment="1">
      <alignment horizontal="left"/>
    </xf>
    <xf numFmtId="0" fontId="86" fillId="8" borderId="179" xfId="33" applyFont="1" applyFill="1" applyBorder="1" applyAlignment="1">
      <alignment horizontal="center" vertical="center" wrapText="1"/>
    </xf>
    <xf numFmtId="0" fontId="85" fillId="2" borderId="179" xfId="33" applyFont="1" applyFill="1" applyBorder="1" applyAlignment="1">
      <alignment horizontal="left" wrapText="1"/>
    </xf>
    <xf numFmtId="180" fontId="85" fillId="2" borderId="179" xfId="33" applyNumberFormat="1" applyFont="1" applyFill="1" applyBorder="1" applyAlignment="1">
      <alignment horizontal="right" wrapText="1"/>
    </xf>
    <xf numFmtId="0" fontId="87" fillId="5" borderId="179" xfId="33" applyFont="1" applyFill="1" applyBorder="1" applyAlignment="1">
      <alignment horizontal="left" wrapText="1"/>
    </xf>
    <xf numFmtId="180" fontId="87" fillId="5" borderId="179" xfId="33" applyNumberFormat="1" applyFont="1" applyFill="1" applyBorder="1" applyAlignment="1">
      <alignment horizontal="right" wrapText="1"/>
    </xf>
    <xf numFmtId="3" fontId="9" fillId="2" borderId="0" xfId="4" applyNumberFormat="1" applyFont="1" applyFill="1" applyAlignment="1">
      <alignment horizontal="left"/>
    </xf>
    <xf numFmtId="0" fontId="89" fillId="2" borderId="179" xfId="28" applyFont="1" applyFill="1" applyBorder="1" applyAlignment="1">
      <alignment horizontal="left" wrapText="1"/>
    </xf>
    <xf numFmtId="0" fontId="89" fillId="2" borderId="179" xfId="28" applyFont="1" applyFill="1" applyBorder="1" applyAlignment="1">
      <alignment horizontal="right" wrapText="1"/>
    </xf>
    <xf numFmtId="171" fontId="16" fillId="2" borderId="0" xfId="6" applyNumberFormat="1" applyFont="1" applyFill="1" applyBorder="1" applyAlignment="1">
      <alignment horizontal="right"/>
    </xf>
    <xf numFmtId="3" fontId="16" fillId="2" borderId="0" xfId="6" applyNumberFormat="1" applyFont="1" applyFill="1" applyBorder="1" applyAlignment="1">
      <alignment horizontal="right"/>
    </xf>
    <xf numFmtId="3" fontId="16" fillId="0" borderId="0" xfId="26" applyNumberFormat="1" applyFont="1" applyFill="1" applyBorder="1"/>
    <xf numFmtId="3" fontId="16" fillId="6" borderId="152" xfId="4" applyNumberFormat="1" applyFont="1" applyFill="1" applyBorder="1" applyAlignment="1">
      <alignment horizontal="right"/>
    </xf>
    <xf numFmtId="0" fontId="16" fillId="2" borderId="152" xfId="4" applyFont="1" applyFill="1" applyBorder="1" applyAlignment="1">
      <alignment horizontal="left"/>
    </xf>
    <xf numFmtId="0" fontId="16" fillId="2" borderId="152" xfId="4" applyFont="1" applyFill="1" applyBorder="1" applyAlignment="1">
      <alignment horizontal="right"/>
    </xf>
    <xf numFmtId="3" fontId="16" fillId="0" borderId="152" xfId="26" applyNumberFormat="1" applyFont="1" applyFill="1" applyBorder="1"/>
    <xf numFmtId="0" fontId="16" fillId="2" borderId="0" xfId="4" applyFont="1" applyFill="1" applyAlignment="1">
      <alignment horizontal="left"/>
    </xf>
    <xf numFmtId="0" fontId="16" fillId="2" borderId="0" xfId="4" applyFont="1" applyFill="1" applyAlignment="1">
      <alignment horizontal="right"/>
    </xf>
    <xf numFmtId="0" fontId="29" fillId="2" borderId="0" xfId="4" applyFont="1" applyFill="1" applyAlignment="1">
      <alignment horizontal="left"/>
    </xf>
    <xf numFmtId="0" fontId="29" fillId="2" borderId="0" xfId="4" applyFont="1" applyFill="1"/>
    <xf numFmtId="3" fontId="16" fillId="2" borderId="0" xfId="4" applyNumberFormat="1" applyFont="1" applyFill="1" applyAlignment="1">
      <alignment horizontal="right"/>
    </xf>
    <xf numFmtId="0" fontId="16" fillId="2" borderId="0" xfId="4" applyFont="1" applyFill="1"/>
    <xf numFmtId="3" fontId="88" fillId="0" borderId="0" xfId="5" applyNumberFormat="1" applyFont="1" applyFill="1" applyBorder="1"/>
    <xf numFmtId="3" fontId="16" fillId="6" borderId="0" xfId="4" applyNumberFormat="1" applyFont="1" applyFill="1" applyAlignment="1">
      <alignment horizontal="right"/>
    </xf>
    <xf numFmtId="0" fontId="16" fillId="0" borderId="0" xfId="0" applyFont="1"/>
    <xf numFmtId="0" fontId="88" fillId="0" borderId="0" xfId="5" applyFont="1" applyFill="1" applyBorder="1"/>
    <xf numFmtId="0" fontId="16" fillId="6" borderId="0" xfId="4" applyFont="1" applyFill="1"/>
    <xf numFmtId="0" fontId="29" fillId="2" borderId="389" xfId="4" applyFont="1" applyFill="1" applyBorder="1" applyAlignment="1">
      <alignment horizontal="left"/>
    </xf>
    <xf numFmtId="0" fontId="16" fillId="2" borderId="389" xfId="4" applyFont="1" applyFill="1" applyBorder="1" applyAlignment="1">
      <alignment horizontal="left"/>
    </xf>
    <xf numFmtId="3" fontId="18" fillId="0" borderId="152" xfId="5" applyNumberFormat="1" applyFill="1" applyBorder="1"/>
    <xf numFmtId="3" fontId="16" fillId="0" borderId="152" xfId="0" applyNumberFormat="1" applyFont="1" applyBorder="1" applyAlignment="1">
      <alignment horizontal="right"/>
    </xf>
    <xf numFmtId="0" fontId="20" fillId="2" borderId="389" xfId="5" applyFont="1" applyFill="1" applyBorder="1" applyAlignment="1">
      <alignment horizontal="left"/>
    </xf>
    <xf numFmtId="0" fontId="9" fillId="2" borderId="0" xfId="4" applyFont="1" applyFill="1" applyAlignment="1">
      <alignment horizontal="right"/>
    </xf>
    <xf numFmtId="0" fontId="9" fillId="2" borderId="0" xfId="4" applyFont="1" applyFill="1"/>
    <xf numFmtId="0" fontId="9" fillId="2" borderId="389" xfId="4" applyFont="1" applyFill="1" applyBorder="1" applyAlignment="1">
      <alignment horizontal="left"/>
    </xf>
    <xf numFmtId="0" fontId="19" fillId="2" borderId="108" xfId="4" applyFont="1" applyFill="1" applyBorder="1" applyAlignment="1">
      <alignment horizontal="left"/>
    </xf>
    <xf numFmtId="0" fontId="19" fillId="2" borderId="94" xfId="4" applyFont="1" applyFill="1" applyBorder="1" applyAlignment="1">
      <alignment horizontal="left"/>
    </xf>
    <xf numFmtId="0" fontId="19" fillId="2" borderId="94" xfId="4" applyFont="1" applyFill="1" applyBorder="1" applyAlignment="1">
      <alignment horizontal="right"/>
    </xf>
    <xf numFmtId="0" fontId="21" fillId="2" borderId="94" xfId="4" applyFont="1" applyFill="1" applyBorder="1"/>
    <xf numFmtId="0" fontId="19" fillId="2" borderId="153" xfId="4" applyFont="1" applyFill="1" applyBorder="1" applyAlignment="1">
      <alignment horizontal="left"/>
    </xf>
    <xf numFmtId="0" fontId="9" fillId="2" borderId="0" xfId="4" applyFont="1" applyFill="1" applyAlignment="1">
      <alignment horizontal="left" vertical="center" wrapText="1"/>
    </xf>
    <xf numFmtId="0" fontId="9" fillId="2" borderId="152" xfId="4" applyFont="1" applyFill="1" applyBorder="1" applyAlignment="1">
      <alignment horizontal="left" vertical="center" wrapText="1"/>
    </xf>
    <xf numFmtId="0" fontId="7" fillId="4" borderId="104" xfId="4" applyFont="1" applyFill="1" applyBorder="1" applyAlignment="1">
      <alignment horizontal="left" vertical="center"/>
    </xf>
    <xf numFmtId="0" fontId="7" fillId="4" borderId="92" xfId="4" applyFont="1" applyFill="1" applyBorder="1" applyAlignment="1">
      <alignment horizontal="left" vertical="center"/>
    </xf>
    <xf numFmtId="0" fontId="7" fillId="4" borderId="109" xfId="4" applyFont="1" applyFill="1" applyBorder="1" applyAlignment="1">
      <alignment horizontal="left" vertical="center"/>
    </xf>
    <xf numFmtId="0" fontId="7" fillId="4" borderId="105" xfId="4" applyFont="1" applyFill="1" applyBorder="1" applyAlignment="1">
      <alignment horizontal="left" vertical="center"/>
    </xf>
    <xf numFmtId="0" fontId="9" fillId="2" borderId="94" xfId="4" applyFont="1" applyFill="1" applyBorder="1" applyAlignment="1">
      <alignment horizontal="left" vertical="center" wrapText="1"/>
    </xf>
    <xf numFmtId="0" fontId="9" fillId="2" borderId="153" xfId="4" applyFont="1" applyFill="1" applyBorder="1" applyAlignment="1">
      <alignment horizontal="left" vertical="center" wrapText="1"/>
    </xf>
    <xf numFmtId="0" fontId="9" fillId="2" borderId="0" xfId="4" applyFont="1" applyFill="1" applyAlignment="1">
      <alignment vertical="center" wrapText="1"/>
    </xf>
    <xf numFmtId="0" fontId="9" fillId="2" borderId="152" xfId="4" applyFont="1" applyFill="1" applyBorder="1" applyAlignment="1">
      <alignment vertical="center" wrapText="1"/>
    </xf>
    <xf numFmtId="0" fontId="16" fillId="2" borderId="0" xfId="4" applyFont="1" applyFill="1" applyAlignment="1">
      <alignment horizontal="left" vertical="center"/>
    </xf>
    <xf numFmtId="0" fontId="16" fillId="2" borderId="152" xfId="4" applyFont="1" applyFill="1" applyBorder="1" applyAlignment="1">
      <alignment horizontal="left" vertical="center"/>
    </xf>
    <xf numFmtId="0" fontId="16" fillId="0" borderId="0" xfId="4" applyFont="1" applyAlignment="1">
      <alignment horizontal="left" vertical="center"/>
    </xf>
    <xf numFmtId="0" fontId="16" fillId="0" borderId="152" xfId="4" applyFont="1" applyBorder="1" applyAlignment="1">
      <alignment horizontal="left" vertical="center"/>
    </xf>
    <xf numFmtId="0" fontId="16" fillId="2" borderId="94" xfId="4" applyFont="1" applyFill="1" applyBorder="1" applyAlignment="1">
      <alignment horizontal="left" vertical="center"/>
    </xf>
    <xf numFmtId="0" fontId="16" fillId="2" borderId="153" xfId="4" applyFont="1" applyFill="1" applyBorder="1" applyAlignment="1">
      <alignment horizontal="left" vertical="center"/>
    </xf>
    <xf numFmtId="0" fontId="7" fillId="2" borderId="0" xfId="4" applyFont="1" applyFill="1" applyAlignment="1">
      <alignment horizontal="center" vertical="center"/>
    </xf>
    <xf numFmtId="0" fontId="28" fillId="2" borderId="0" xfId="4" applyFont="1" applyFill="1" applyAlignment="1">
      <alignment horizontal="center" vertical="center" wrapText="1"/>
    </xf>
    <xf numFmtId="0" fontId="28" fillId="2" borderId="0" xfId="4" applyFont="1" applyFill="1" applyAlignment="1">
      <alignment horizontal="center" vertical="center"/>
    </xf>
    <xf numFmtId="0" fontId="16" fillId="2" borderId="0" xfId="4" applyFont="1" applyFill="1" applyAlignment="1">
      <alignment horizontal="left"/>
    </xf>
    <xf numFmtId="0" fontId="29" fillId="2" borderId="152" xfId="4" applyFont="1" applyFill="1" applyBorder="1" applyAlignment="1">
      <alignment horizontal="center" wrapText="1"/>
    </xf>
    <xf numFmtId="0" fontId="16" fillId="2" borderId="0" xfId="4" applyFont="1" applyFill="1" applyAlignment="1">
      <alignment horizontal="left" wrapText="1"/>
    </xf>
    <xf numFmtId="0" fontId="7" fillId="2" borderId="386" xfId="4" applyFont="1" applyFill="1" applyBorder="1" applyAlignment="1">
      <alignment horizontal="center"/>
    </xf>
    <xf numFmtId="0" fontId="7" fillId="2" borderId="387" xfId="4" applyFont="1" applyFill="1" applyBorder="1" applyAlignment="1">
      <alignment horizontal="center"/>
    </xf>
    <xf numFmtId="0" fontId="7" fillId="2" borderId="388" xfId="4" applyFont="1" applyFill="1" applyBorder="1" applyAlignment="1">
      <alignment horizontal="center"/>
    </xf>
    <xf numFmtId="0" fontId="29" fillId="2" borderId="389" xfId="4" applyFont="1" applyFill="1" applyBorder="1" applyAlignment="1">
      <alignment horizontal="left"/>
    </xf>
    <xf numFmtId="0" fontId="29" fillId="2" borderId="0" xfId="4" applyFont="1" applyFill="1" applyAlignment="1">
      <alignment horizontal="left"/>
    </xf>
    <xf numFmtId="0" fontId="9" fillId="0" borderId="0" xfId="0" applyFont="1" applyAlignment="1">
      <alignment horizontal="left" wrapText="1"/>
    </xf>
    <xf numFmtId="0" fontId="0" fillId="2" borderId="0" xfId="0" applyFill="1" applyAlignment="1">
      <alignment horizontal="left" wrapText="1"/>
    </xf>
    <xf numFmtId="0" fontId="8" fillId="3" borderId="112" xfId="0" applyFont="1" applyFill="1" applyBorder="1" applyAlignment="1">
      <alignment horizontal="center"/>
    </xf>
    <xf numFmtId="0" fontId="8" fillId="3" borderId="113" xfId="0" applyFont="1" applyFill="1" applyBorder="1" applyAlignment="1">
      <alignment horizontal="center"/>
    </xf>
    <xf numFmtId="0" fontId="8" fillId="3" borderId="114" xfId="0" applyFont="1" applyFill="1" applyBorder="1" applyAlignment="1">
      <alignment horizontal="center"/>
    </xf>
    <xf numFmtId="0" fontId="7" fillId="0" borderId="0" xfId="0" applyFont="1" applyAlignment="1">
      <alignment horizontal="center"/>
    </xf>
    <xf numFmtId="0" fontId="0" fillId="2" borderId="0" xfId="0" applyFill="1" applyAlignment="1">
      <alignment horizontal="left"/>
    </xf>
    <xf numFmtId="0" fontId="8" fillId="3" borderId="111" xfId="0" applyFont="1" applyFill="1" applyBorder="1" applyAlignment="1">
      <alignment horizontal="center"/>
    </xf>
    <xf numFmtId="0" fontId="8" fillId="3" borderId="21" xfId="0" applyFont="1" applyFill="1" applyBorder="1" applyAlignment="1">
      <alignment horizontal="center"/>
    </xf>
    <xf numFmtId="0" fontId="11" fillId="3" borderId="111" xfId="0" applyFont="1" applyFill="1" applyBorder="1" applyAlignment="1">
      <alignment horizontal="center"/>
    </xf>
    <xf numFmtId="0" fontId="7" fillId="2" borderId="0" xfId="0" applyFont="1" applyFill="1" applyAlignment="1">
      <alignment horizontal="center" vertical="center" wrapText="1"/>
    </xf>
    <xf numFmtId="0" fontId="12" fillId="2" borderId="0" xfId="0" applyFont="1" applyFill="1" applyAlignment="1">
      <alignment horizontal="center" vertical="center"/>
    </xf>
    <xf numFmtId="0" fontId="7" fillId="2" borderId="0" xfId="0" applyFont="1" applyFill="1" applyAlignment="1">
      <alignment horizontal="center" wrapText="1"/>
    </xf>
    <xf numFmtId="0" fontId="12" fillId="2" borderId="0" xfId="0" applyFont="1" applyFill="1" applyAlignment="1">
      <alignment horizontal="center"/>
    </xf>
    <xf numFmtId="0" fontId="8" fillId="3" borderId="116" xfId="0" applyFont="1" applyFill="1" applyBorder="1" applyAlignment="1">
      <alignment horizontal="center"/>
    </xf>
    <xf numFmtId="0" fontId="8" fillId="3" borderId="98" xfId="0" applyFont="1" applyFill="1" applyBorder="1" applyAlignment="1">
      <alignment horizontal="center"/>
    </xf>
    <xf numFmtId="0" fontId="8" fillId="3" borderId="12" xfId="0" applyFont="1" applyFill="1" applyBorder="1" applyAlignment="1">
      <alignment horizontal="center" wrapText="1"/>
    </xf>
    <xf numFmtId="0" fontId="8" fillId="3" borderId="5" xfId="0" applyFont="1" applyFill="1" applyBorder="1" applyAlignment="1">
      <alignment horizontal="center" wrapText="1"/>
    </xf>
    <xf numFmtId="0" fontId="11" fillId="3" borderId="5" xfId="0" applyFont="1" applyFill="1" applyBorder="1" applyAlignment="1">
      <alignment horizontal="center" wrapText="1"/>
    </xf>
    <xf numFmtId="0" fontId="9" fillId="0" borderId="0" xfId="0" applyFont="1" applyAlignment="1">
      <alignment horizontal="left"/>
    </xf>
    <xf numFmtId="0" fontId="8" fillId="3" borderId="11" xfId="0" applyFont="1" applyFill="1" applyBorder="1" applyAlignment="1">
      <alignment horizontal="center" wrapText="1"/>
    </xf>
    <xf numFmtId="0" fontId="7" fillId="0" borderId="0" xfId="0" applyFont="1" applyAlignment="1">
      <alignment horizontal="center" wrapText="1"/>
    </xf>
    <xf numFmtId="0" fontId="8" fillId="5" borderId="28" xfId="0" applyFont="1" applyFill="1" applyBorder="1" applyAlignment="1">
      <alignment horizontal="center"/>
    </xf>
    <xf numFmtId="0" fontId="11" fillId="5" borderId="30" xfId="0" applyFont="1" applyFill="1" applyBorder="1" applyAlignment="1">
      <alignment horizontal="center"/>
    </xf>
    <xf numFmtId="0" fontId="11" fillId="5" borderId="85" xfId="0" applyFont="1" applyFill="1" applyBorder="1" applyAlignment="1">
      <alignment horizontal="center"/>
    </xf>
    <xf numFmtId="0" fontId="11" fillId="5" borderId="86" xfId="0" applyFont="1" applyFill="1" applyBorder="1" applyAlignment="1">
      <alignment horizontal="center"/>
    </xf>
    <xf numFmtId="0" fontId="11" fillId="4" borderId="79"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5" borderId="75" xfId="0" applyFont="1" applyFill="1" applyBorder="1" applyAlignment="1">
      <alignment horizontal="left" vertical="center" wrapText="1"/>
    </xf>
    <xf numFmtId="0" fontId="11" fillId="5" borderId="76" xfId="0" applyFont="1" applyFill="1" applyBorder="1" applyAlignment="1">
      <alignment horizontal="left" vertical="center" wrapText="1"/>
    </xf>
    <xf numFmtId="0" fontId="8" fillId="3" borderId="53" xfId="0" applyFont="1" applyFill="1" applyBorder="1" applyAlignment="1">
      <alignment horizontal="center"/>
    </xf>
    <xf numFmtId="0" fontId="8" fillId="3" borderId="54" xfId="0" applyFont="1" applyFill="1" applyBorder="1" applyAlignment="1">
      <alignment horizontal="center"/>
    </xf>
    <xf numFmtId="0" fontId="8" fillId="3" borderId="55" xfId="0" applyFont="1" applyFill="1" applyBorder="1" applyAlignment="1">
      <alignment horizontal="center"/>
    </xf>
    <xf numFmtId="0" fontId="8" fillId="3" borderId="61" xfId="0" applyFont="1" applyFill="1" applyBorder="1" applyAlignment="1">
      <alignment horizontal="center"/>
    </xf>
    <xf numFmtId="0" fontId="7" fillId="0" borderId="0" xfId="0" applyFont="1" applyAlignment="1">
      <alignment horizontal="center" vertical="center" wrapText="1"/>
    </xf>
    <xf numFmtId="0" fontId="0" fillId="2" borderId="0" xfId="0" applyFill="1" applyAlignment="1">
      <alignment horizontal="left" vertical="center"/>
    </xf>
    <xf numFmtId="0" fontId="11" fillId="3" borderId="129" xfId="0" applyFont="1" applyFill="1" applyBorder="1" applyAlignment="1">
      <alignment horizontal="center" wrapText="1"/>
    </xf>
    <xf numFmtId="0" fontId="11" fillId="3" borderId="90" xfId="0" applyFont="1" applyFill="1" applyBorder="1" applyAlignment="1">
      <alignment horizontal="center" wrapText="1"/>
    </xf>
    <xf numFmtId="0" fontId="11" fillId="3" borderId="130" xfId="0" applyFont="1" applyFill="1" applyBorder="1" applyAlignment="1">
      <alignment horizontal="center"/>
    </xf>
    <xf numFmtId="0" fontId="8" fillId="3" borderId="91" xfId="0" applyFont="1" applyFill="1" applyBorder="1" applyAlignment="1">
      <alignment horizontal="center"/>
    </xf>
    <xf numFmtId="0" fontId="8" fillId="3" borderId="12" xfId="0" applyFont="1" applyFill="1" applyBorder="1" applyAlignment="1">
      <alignment horizontal="center"/>
    </xf>
    <xf numFmtId="0" fontId="8" fillId="3" borderId="5" xfId="0" applyFont="1" applyFill="1" applyBorder="1" applyAlignment="1">
      <alignment horizontal="center"/>
    </xf>
    <xf numFmtId="0" fontId="8" fillId="3" borderId="11" xfId="0" applyFont="1" applyFill="1" applyBorder="1" applyAlignment="1">
      <alignment horizontal="center"/>
    </xf>
    <xf numFmtId="0" fontId="11" fillId="3" borderId="116" xfId="0" applyFont="1" applyFill="1" applyBorder="1" applyAlignment="1">
      <alignment horizontal="center"/>
    </xf>
    <xf numFmtId="0" fontId="11" fillId="3" borderId="6" xfId="0" applyFont="1" applyFill="1" applyBorder="1" applyAlignment="1">
      <alignment horizontal="center" wrapText="1"/>
    </xf>
    <xf numFmtId="0" fontId="8" fillId="3" borderId="40" xfId="0" applyFont="1" applyFill="1" applyBorder="1" applyAlignment="1">
      <alignment horizontal="center" wrapText="1"/>
    </xf>
    <xf numFmtId="0" fontId="11" fillId="3" borderId="53" xfId="0" applyFont="1" applyFill="1" applyBorder="1" applyAlignment="1">
      <alignment horizontal="center"/>
    </xf>
    <xf numFmtId="0" fontId="11" fillId="5" borderId="75" xfId="0" applyFont="1" applyFill="1" applyBorder="1" applyAlignment="1">
      <alignment horizontal="left" vertical="center"/>
    </xf>
    <xf numFmtId="0" fontId="11" fillId="5" borderId="13" xfId="0" applyFont="1" applyFill="1" applyBorder="1" applyAlignment="1">
      <alignment horizontal="left" vertical="center"/>
    </xf>
    <xf numFmtId="0" fontId="11" fillId="4" borderId="79"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80" xfId="0" applyFont="1" applyFill="1" applyBorder="1" applyAlignment="1">
      <alignment horizontal="center" vertical="center"/>
    </xf>
    <xf numFmtId="0" fontId="36" fillId="8" borderId="180" xfId="28" applyFont="1" applyFill="1" applyBorder="1" applyAlignment="1">
      <alignment horizontal="center" vertical="center" wrapText="1"/>
    </xf>
    <xf numFmtId="0" fontId="36" fillId="8" borderId="179" xfId="28" applyFont="1" applyFill="1" applyBorder="1" applyAlignment="1">
      <alignment horizontal="center" vertical="center" wrapText="1"/>
    </xf>
    <xf numFmtId="0" fontId="35" fillId="2" borderId="0" xfId="28" applyFont="1" applyFill="1" applyAlignment="1">
      <alignment horizontal="center" wrapText="1"/>
    </xf>
    <xf numFmtId="0" fontId="35" fillId="2" borderId="0" xfId="29" applyFont="1" applyFill="1" applyAlignment="1">
      <alignment horizontal="center" wrapText="1"/>
    </xf>
    <xf numFmtId="0" fontId="10" fillId="0" borderId="0" xfId="0" applyFont="1" applyAlignment="1">
      <alignment horizontal="left"/>
    </xf>
    <xf numFmtId="0" fontId="35" fillId="2" borderId="0" xfId="33" applyFont="1" applyFill="1" applyAlignment="1">
      <alignment horizontal="center" wrapText="1"/>
    </xf>
    <xf numFmtId="0" fontId="11" fillId="3" borderId="162" xfId="0" applyFont="1" applyFill="1" applyBorder="1" applyAlignment="1">
      <alignment horizontal="center"/>
    </xf>
    <xf numFmtId="0" fontId="11" fillId="3" borderId="167" xfId="0" applyFont="1" applyFill="1" applyBorder="1" applyAlignment="1">
      <alignment horizontal="center"/>
    </xf>
    <xf numFmtId="0" fontId="11" fillId="3" borderId="106" xfId="0" applyFont="1" applyFill="1" applyBorder="1" applyAlignment="1">
      <alignment horizontal="center"/>
    </xf>
    <xf numFmtId="0" fontId="11" fillId="3" borderId="80" xfId="0" applyFont="1" applyFill="1" applyBorder="1" applyAlignment="1">
      <alignment horizontal="center"/>
    </xf>
    <xf numFmtId="0" fontId="11" fillId="3" borderId="162" xfId="0" applyFont="1" applyFill="1" applyBorder="1" applyAlignment="1">
      <alignment horizontal="center" wrapText="1"/>
    </xf>
    <xf numFmtId="0" fontId="8" fillId="3" borderId="162" xfId="0" applyFont="1" applyFill="1" applyBorder="1" applyAlignment="1">
      <alignment horizontal="center"/>
    </xf>
    <xf numFmtId="0" fontId="8" fillId="3" borderId="162" xfId="0" applyFont="1" applyFill="1" applyBorder="1" applyAlignment="1">
      <alignment horizontal="center" wrapText="1"/>
    </xf>
    <xf numFmtId="0" fontId="8" fillId="3" borderId="163" xfId="0" applyFont="1" applyFill="1" applyBorder="1" applyAlignment="1">
      <alignment horizontal="center" wrapText="1"/>
    </xf>
    <xf numFmtId="0" fontId="14" fillId="0" borderId="0" xfId="0" applyFont="1" applyAlignment="1">
      <alignment horizontal="center"/>
    </xf>
    <xf numFmtId="0" fontId="30" fillId="2" borderId="0" xfId="0" applyFont="1" applyFill="1" applyAlignment="1">
      <alignment horizontal="left"/>
    </xf>
    <xf numFmtId="0" fontId="8" fillId="3" borderId="161" xfId="0" applyFont="1" applyFill="1" applyBorder="1" applyAlignment="1">
      <alignment horizontal="center"/>
    </xf>
    <xf numFmtId="0" fontId="27" fillId="2" borderId="0" xfId="0" applyFont="1" applyFill="1" applyAlignment="1">
      <alignment horizontal="left"/>
    </xf>
    <xf numFmtId="0" fontId="8" fillId="3" borderId="17" xfId="0" applyFont="1" applyFill="1" applyBorder="1" applyAlignment="1">
      <alignment horizontal="center"/>
    </xf>
    <xf numFmtId="0" fontId="8" fillId="3" borderId="17" xfId="0" applyFont="1" applyFill="1" applyBorder="1" applyAlignment="1">
      <alignment horizontal="center" wrapText="1"/>
    </xf>
    <xf numFmtId="0" fontId="8" fillId="3" borderId="19" xfId="0" applyFont="1" applyFill="1" applyBorder="1" applyAlignment="1">
      <alignment horizontal="center"/>
    </xf>
    <xf numFmtId="0" fontId="8" fillId="3" borderId="32" xfId="0" applyFont="1" applyFill="1" applyBorder="1" applyAlignment="1">
      <alignment horizontal="center"/>
    </xf>
    <xf numFmtId="0" fontId="8" fillId="3" borderId="170" xfId="0" applyFont="1" applyFill="1" applyBorder="1" applyAlignment="1">
      <alignment horizontal="center"/>
    </xf>
    <xf numFmtId="0" fontId="8" fillId="3" borderId="22" xfId="0" applyFont="1" applyFill="1" applyBorder="1" applyAlignment="1">
      <alignment horizontal="center"/>
    </xf>
    <xf numFmtId="0" fontId="8" fillId="3" borderId="23" xfId="0" applyFont="1" applyFill="1" applyBorder="1" applyAlignment="1">
      <alignment horizontal="center"/>
    </xf>
    <xf numFmtId="0" fontId="8" fillId="3" borderId="161" xfId="0" applyFont="1" applyFill="1" applyBorder="1" applyAlignment="1">
      <alignment horizontal="center" wrapText="1"/>
    </xf>
    <xf numFmtId="0" fontId="8" fillId="3" borderId="31" xfId="0" applyFont="1" applyFill="1" applyBorder="1" applyAlignment="1">
      <alignment horizontal="center" wrapText="1"/>
    </xf>
    <xf numFmtId="0" fontId="8" fillId="3" borderId="85" xfId="0" applyFont="1" applyFill="1" applyBorder="1" applyAlignment="1">
      <alignment horizontal="center" wrapText="1"/>
    </xf>
    <xf numFmtId="0" fontId="8" fillId="3" borderId="173" xfId="0" applyFont="1" applyFill="1" applyBorder="1" applyAlignment="1">
      <alignment horizontal="center"/>
    </xf>
    <xf numFmtId="0" fontId="8" fillId="3" borderId="174" xfId="0" applyFont="1" applyFill="1" applyBorder="1" applyAlignment="1">
      <alignment horizontal="center"/>
    </xf>
    <xf numFmtId="0" fontId="8" fillId="3" borderId="167" xfId="0" applyFont="1" applyFill="1" applyBorder="1" applyAlignment="1">
      <alignment horizontal="center"/>
    </xf>
    <xf numFmtId="0" fontId="8" fillId="3" borderId="163" xfId="0" applyFont="1" applyFill="1" applyBorder="1" applyAlignment="1">
      <alignment horizontal="center"/>
    </xf>
    <xf numFmtId="0" fontId="8" fillId="3" borderId="140" xfId="0" applyFont="1" applyFill="1" applyBorder="1" applyAlignment="1">
      <alignment horizontal="center" wrapText="1"/>
    </xf>
    <xf numFmtId="0" fontId="29" fillId="3" borderId="17" xfId="0" applyFont="1" applyFill="1" applyBorder="1" applyAlignment="1">
      <alignment horizontal="center" wrapText="1"/>
    </xf>
    <xf numFmtId="0" fontId="29" fillId="3" borderId="17" xfId="0" applyFont="1" applyFill="1" applyBorder="1" applyAlignment="1">
      <alignment horizontal="center"/>
    </xf>
    <xf numFmtId="0" fontId="29" fillId="3" borderId="19" xfId="0" applyFont="1" applyFill="1" applyBorder="1" applyAlignment="1">
      <alignment horizontal="center"/>
    </xf>
    <xf numFmtId="0" fontId="29" fillId="3" borderId="32" xfId="0" applyFont="1" applyFill="1" applyBorder="1" applyAlignment="1">
      <alignment horizontal="center"/>
    </xf>
    <xf numFmtId="0" fontId="7" fillId="2" borderId="0" xfId="0" applyFont="1" applyFill="1" applyAlignment="1">
      <alignment horizontal="center" vertical="center"/>
    </xf>
    <xf numFmtId="0" fontId="31" fillId="2" borderId="306" xfId="0" applyFont="1" applyFill="1" applyBorder="1" applyAlignment="1">
      <alignment horizontal="center" vertical="center" wrapText="1"/>
    </xf>
    <xf numFmtId="0" fontId="0" fillId="2" borderId="306" xfId="0" applyFill="1" applyBorder="1" applyAlignment="1">
      <alignment horizontal="center" vertical="center" wrapText="1"/>
    </xf>
    <xf numFmtId="0" fontId="29" fillId="3" borderId="377" xfId="0" applyFont="1" applyFill="1" applyBorder="1" applyAlignment="1">
      <alignment horizontal="center" wrapText="1"/>
    </xf>
    <xf numFmtId="0" fontId="29" fillId="3" borderId="31" xfId="0" applyFont="1" applyFill="1" applyBorder="1" applyAlignment="1">
      <alignment horizontal="center" wrapText="1"/>
    </xf>
    <xf numFmtId="0" fontId="29" fillId="3" borderId="85" xfId="0" applyFont="1" applyFill="1" applyBorder="1" applyAlignment="1">
      <alignment horizontal="center" wrapText="1"/>
    </xf>
    <xf numFmtId="0" fontId="29" fillId="3" borderId="378" xfId="0" applyFont="1" applyFill="1" applyBorder="1" applyAlignment="1">
      <alignment horizontal="center"/>
    </xf>
    <xf numFmtId="0" fontId="29" fillId="3" borderId="22" xfId="0" applyFont="1" applyFill="1" applyBorder="1" applyAlignment="1">
      <alignment horizontal="center"/>
    </xf>
    <xf numFmtId="0" fontId="29" fillId="3" borderId="23" xfId="0" applyFont="1" applyFill="1" applyBorder="1" applyAlignment="1">
      <alignment horizontal="center"/>
    </xf>
    <xf numFmtId="0" fontId="29" fillId="3" borderId="379" xfId="0" applyFont="1" applyFill="1" applyBorder="1" applyAlignment="1">
      <alignment horizontal="center"/>
    </xf>
    <xf numFmtId="0" fontId="29" fillId="3" borderId="380" xfId="0" applyFont="1" applyFill="1" applyBorder="1" applyAlignment="1">
      <alignment horizontal="center"/>
    </xf>
    <xf numFmtId="0" fontId="29" fillId="3" borderId="381" xfId="0" applyFont="1" applyFill="1" applyBorder="1" applyAlignment="1">
      <alignment horizontal="center"/>
    </xf>
    <xf numFmtId="0" fontId="29" fillId="3" borderId="382" xfId="0" applyFont="1" applyFill="1" applyBorder="1" applyAlignment="1">
      <alignment horizontal="center"/>
    </xf>
    <xf numFmtId="0" fontId="29" fillId="3" borderId="383" xfId="0" applyFont="1" applyFill="1" applyBorder="1" applyAlignment="1">
      <alignment horizontal="center"/>
    </xf>
    <xf numFmtId="0" fontId="29" fillId="3" borderId="140" xfId="0" applyFont="1" applyFill="1" applyBorder="1" applyAlignment="1">
      <alignment horizontal="center" wrapText="1"/>
    </xf>
    <xf numFmtId="0" fontId="7" fillId="2" borderId="0" xfId="0" applyFont="1" applyFill="1" applyAlignment="1">
      <alignment horizontal="center"/>
    </xf>
    <xf numFmtId="0" fontId="12" fillId="2" borderId="0" xfId="0" applyFont="1" applyFill="1" applyAlignment="1">
      <alignment horizontal="center" vertical="center" wrapText="1"/>
    </xf>
    <xf numFmtId="0" fontId="7" fillId="0" borderId="0" xfId="0" applyFont="1" applyAlignment="1">
      <alignment horizontal="center" vertical="center"/>
    </xf>
    <xf numFmtId="0" fontId="8" fillId="3" borderId="377" xfId="0" applyFont="1" applyFill="1" applyBorder="1" applyAlignment="1">
      <alignment horizontal="center" wrapText="1"/>
    </xf>
    <xf numFmtId="0" fontId="8" fillId="3" borderId="378" xfId="0" applyFont="1" applyFill="1" applyBorder="1" applyAlignment="1">
      <alignment horizontal="center"/>
    </xf>
    <xf numFmtId="0" fontId="8" fillId="3" borderId="379" xfId="0" applyFont="1" applyFill="1" applyBorder="1" applyAlignment="1">
      <alignment horizontal="center"/>
    </xf>
    <xf numFmtId="0" fontId="8" fillId="3" borderId="380" xfId="0" applyFont="1" applyFill="1" applyBorder="1" applyAlignment="1">
      <alignment horizontal="center"/>
    </xf>
    <xf numFmtId="0" fontId="8" fillId="3" borderId="381" xfId="0" applyFont="1" applyFill="1" applyBorder="1" applyAlignment="1">
      <alignment horizontal="center"/>
    </xf>
    <xf numFmtId="0" fontId="8" fillId="3" borderId="382" xfId="0" applyFont="1" applyFill="1" applyBorder="1" applyAlignment="1">
      <alignment horizontal="center"/>
    </xf>
    <xf numFmtId="0" fontId="8" fillId="3" borderId="383" xfId="0" applyFont="1" applyFill="1" applyBorder="1" applyAlignment="1">
      <alignment horizontal="center"/>
    </xf>
    <xf numFmtId="0" fontId="8" fillId="3" borderId="16" xfId="0" applyFont="1" applyFill="1" applyBorder="1" applyAlignment="1">
      <alignment horizontal="center" wrapText="1"/>
    </xf>
    <xf numFmtId="0" fontId="8" fillId="3" borderId="94" xfId="0" applyFont="1" applyFill="1" applyBorder="1" applyAlignment="1">
      <alignment horizontal="center" wrapText="1"/>
    </xf>
    <xf numFmtId="0" fontId="8" fillId="3" borderId="15" xfId="0" applyFont="1" applyFill="1" applyBorder="1" applyAlignment="1">
      <alignment horizontal="center" wrapText="1"/>
    </xf>
    <xf numFmtId="0" fontId="8" fillId="3" borderId="91" xfId="0" applyFont="1" applyFill="1" applyBorder="1" applyAlignment="1">
      <alignment horizontal="center" wrapText="1"/>
    </xf>
    <xf numFmtId="0" fontId="8" fillId="3" borderId="175" xfId="0" applyFont="1" applyFill="1" applyBorder="1" applyAlignment="1">
      <alignment horizontal="center"/>
    </xf>
    <xf numFmtId="0" fontId="8" fillId="3" borderId="95" xfId="0" applyFont="1" applyFill="1" applyBorder="1" applyAlignment="1">
      <alignment horizontal="center"/>
    </xf>
    <xf numFmtId="0" fontId="8" fillId="3" borderId="176" xfId="0" applyFont="1" applyFill="1" applyBorder="1" applyAlignment="1">
      <alignment horizontal="center"/>
    </xf>
    <xf numFmtId="0" fontId="8" fillId="3" borderId="136" xfId="0" applyFont="1" applyFill="1" applyBorder="1" applyAlignment="1">
      <alignment horizontal="center"/>
    </xf>
    <xf numFmtId="0" fontId="8" fillId="3" borderId="36" xfId="0" applyFont="1" applyFill="1" applyBorder="1" applyAlignment="1">
      <alignment horizontal="center" wrapText="1"/>
    </xf>
    <xf numFmtId="0" fontId="8" fillId="3" borderId="84" xfId="0" applyFont="1" applyFill="1" applyBorder="1" applyAlignment="1">
      <alignment horizontal="center" wrapText="1"/>
    </xf>
    <xf numFmtId="0" fontId="8" fillId="3" borderId="96" xfId="0" applyFont="1" applyFill="1" applyBorder="1" applyAlignment="1">
      <alignment horizontal="center" wrapText="1"/>
    </xf>
    <xf numFmtId="0" fontId="8" fillId="3" borderId="93" xfId="0" applyFont="1" applyFill="1" applyBorder="1" applyAlignment="1">
      <alignment horizontal="center"/>
    </xf>
    <xf numFmtId="0" fontId="8" fillId="3" borderId="97" xfId="0" applyFont="1" applyFill="1" applyBorder="1" applyAlignment="1">
      <alignment horizontal="center"/>
    </xf>
    <xf numFmtId="0" fontId="8" fillId="3" borderId="6" xfId="0" applyFont="1" applyFill="1" applyBorder="1" applyAlignment="1">
      <alignment horizontal="center" wrapText="1"/>
    </xf>
    <xf numFmtId="0" fontId="8" fillId="3" borderId="98" xfId="0" applyFont="1" applyFill="1" applyBorder="1" applyAlignment="1">
      <alignment horizontal="center" wrapText="1"/>
    </xf>
    <xf numFmtId="0" fontId="8" fillId="3" borderId="28" xfId="0" applyFont="1" applyFill="1" applyBorder="1" applyAlignment="1">
      <alignment horizontal="center"/>
    </xf>
    <xf numFmtId="0" fontId="8" fillId="3" borderId="29" xfId="0" applyFont="1" applyFill="1" applyBorder="1" applyAlignment="1">
      <alignment horizontal="center"/>
    </xf>
    <xf numFmtId="0" fontId="8" fillId="3" borderId="30" xfId="0" applyFont="1" applyFill="1" applyBorder="1" applyAlignment="1">
      <alignment horizont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8" fillId="3" borderId="371" xfId="0" applyFont="1" applyFill="1" applyBorder="1" applyAlignment="1">
      <alignment horizontal="center"/>
    </xf>
    <xf numFmtId="0" fontId="8" fillId="3" borderId="372" xfId="0" applyFont="1" applyFill="1" applyBorder="1" applyAlignment="1">
      <alignment horizontal="center"/>
    </xf>
    <xf numFmtId="0" fontId="30" fillId="2" borderId="306" xfId="0" applyFont="1" applyFill="1" applyBorder="1" applyAlignment="1">
      <alignment horizontal="center" vertical="center" wrapText="1"/>
    </xf>
    <xf numFmtId="0" fontId="8" fillId="3" borderId="158" xfId="0" applyFont="1" applyFill="1" applyBorder="1" applyAlignment="1">
      <alignment horizontal="center"/>
    </xf>
    <xf numFmtId="0" fontId="8" fillId="3" borderId="159" xfId="0" applyFont="1" applyFill="1" applyBorder="1" applyAlignment="1">
      <alignment horizontal="center"/>
    </xf>
    <xf numFmtId="0" fontId="8" fillId="3" borderId="164" xfId="0" applyFont="1" applyFill="1" applyBorder="1" applyAlignment="1">
      <alignment horizontal="center"/>
    </xf>
    <xf numFmtId="0" fontId="8" fillId="3" borderId="165" xfId="0" applyFont="1" applyFill="1" applyBorder="1" applyAlignment="1">
      <alignment horizontal="center"/>
    </xf>
    <xf numFmtId="0" fontId="8" fillId="3" borderId="146" xfId="0" applyFont="1" applyFill="1" applyBorder="1" applyAlignment="1">
      <alignment horizontal="center"/>
    </xf>
    <xf numFmtId="0" fontId="8" fillId="3" borderId="131" xfId="0" applyFont="1" applyFill="1" applyBorder="1" applyAlignment="1">
      <alignment horizontal="center"/>
    </xf>
    <xf numFmtId="0" fontId="8" fillId="3" borderId="130" xfId="0" applyFont="1" applyFill="1" applyBorder="1" applyAlignment="1">
      <alignment horizontal="center"/>
    </xf>
    <xf numFmtId="0" fontId="8" fillId="3" borderId="94" xfId="0" applyFont="1" applyFill="1" applyBorder="1" applyAlignment="1">
      <alignment horizontal="center"/>
    </xf>
    <xf numFmtId="0" fontId="8" fillId="3" borderId="370" xfId="0" applyFont="1" applyFill="1" applyBorder="1" applyAlignment="1">
      <alignment horizontal="center" wrapText="1"/>
    </xf>
    <xf numFmtId="0" fontId="8" fillId="3" borderId="371" xfId="0" applyFont="1" applyFill="1" applyBorder="1" applyAlignment="1">
      <alignment horizontal="center" wrapText="1"/>
    </xf>
    <xf numFmtId="0" fontId="8" fillId="3" borderId="119" xfId="0" applyFont="1" applyFill="1" applyBorder="1" applyAlignment="1">
      <alignment horizontal="center" wrapText="1"/>
    </xf>
    <xf numFmtId="0" fontId="8" fillId="3" borderId="109" xfId="0" applyFont="1" applyFill="1" applyBorder="1" applyAlignment="1">
      <alignment horizontal="center" wrapText="1"/>
    </xf>
    <xf numFmtId="0" fontId="8" fillId="3" borderId="104" xfId="0" applyFont="1" applyFill="1" applyBorder="1" applyAlignment="1">
      <alignment horizontal="center"/>
    </xf>
    <xf numFmtId="0" fontId="8" fillId="3" borderId="109" xfId="0" applyFont="1" applyFill="1" applyBorder="1" applyAlignment="1">
      <alignment horizontal="center"/>
    </xf>
    <xf numFmtId="0" fontId="8" fillId="3" borderId="104" xfId="0" applyFont="1" applyFill="1" applyBorder="1" applyAlignment="1">
      <alignment horizontal="center" wrapText="1"/>
    </xf>
    <xf numFmtId="0" fontId="8" fillId="3" borderId="129" xfId="0" applyFont="1" applyFill="1" applyBorder="1" applyAlignment="1">
      <alignment horizontal="center"/>
    </xf>
    <xf numFmtId="0" fontId="8" fillId="3" borderId="101" xfId="0" applyFont="1" applyFill="1" applyBorder="1" applyAlignment="1">
      <alignment horizontal="center"/>
    </xf>
    <xf numFmtId="0" fontId="8" fillId="3" borderId="90" xfId="0" applyFont="1" applyFill="1" applyBorder="1" applyAlignment="1">
      <alignment horizontal="center"/>
    </xf>
    <xf numFmtId="0" fontId="8" fillId="3" borderId="14" xfId="0" applyFont="1" applyFill="1" applyBorder="1" applyAlignment="1">
      <alignment horizontal="center"/>
    </xf>
    <xf numFmtId="0" fontId="8" fillId="3" borderId="139" xfId="0" applyFont="1" applyFill="1" applyBorder="1" applyAlignment="1">
      <alignment horizontal="center" wrapText="1"/>
    </xf>
    <xf numFmtId="0" fontId="8" fillId="3" borderId="139" xfId="0" applyFont="1" applyFill="1" applyBorder="1" applyAlignment="1">
      <alignment horizontal="center"/>
    </xf>
    <xf numFmtId="0" fontId="8" fillId="3" borderId="148" xfId="0" applyFont="1" applyFill="1" applyBorder="1" applyAlignment="1">
      <alignment horizontal="center"/>
    </xf>
    <xf numFmtId="0" fontId="8" fillId="3" borderId="149" xfId="0" applyFont="1" applyFill="1" applyBorder="1" applyAlignment="1">
      <alignment horizontal="center"/>
    </xf>
    <xf numFmtId="0" fontId="12" fillId="0" borderId="0" xfId="0" applyFont="1" applyAlignment="1">
      <alignment horizontal="center" vertical="center" wrapText="1"/>
    </xf>
    <xf numFmtId="0" fontId="8" fillId="3" borderId="116" xfId="0" applyFont="1" applyFill="1" applyBorder="1" applyAlignment="1">
      <alignment horizontal="center" wrapText="1"/>
    </xf>
    <xf numFmtId="0" fontId="8" fillId="3" borderId="99" xfId="0" applyFont="1" applyFill="1" applyBorder="1" applyAlignment="1">
      <alignment horizontal="center" wrapText="1"/>
    </xf>
    <xf numFmtId="0" fontId="8" fillId="3" borderId="124" xfId="0" applyFont="1" applyFill="1" applyBorder="1" applyAlignment="1">
      <alignment horizontal="center"/>
    </xf>
    <xf numFmtId="0" fontId="8" fillId="3" borderId="125" xfId="0" applyFont="1" applyFill="1" applyBorder="1" applyAlignment="1">
      <alignment horizontal="center"/>
    </xf>
    <xf numFmtId="0" fontId="8" fillId="3" borderId="126" xfId="0" applyFont="1" applyFill="1" applyBorder="1" applyAlignment="1">
      <alignment horizontal="center"/>
    </xf>
    <xf numFmtId="0" fontId="8" fillId="3" borderId="124" xfId="0" applyFont="1" applyFill="1" applyBorder="1" applyAlignment="1">
      <alignment horizontal="center" wrapText="1"/>
    </xf>
    <xf numFmtId="0" fontId="8" fillId="3" borderId="125" xfId="0" applyFont="1" applyFill="1" applyBorder="1" applyAlignment="1">
      <alignment horizontal="center" wrapText="1"/>
    </xf>
    <xf numFmtId="0" fontId="8" fillId="3" borderId="126" xfId="0" applyFont="1" applyFill="1" applyBorder="1" applyAlignment="1">
      <alignment horizontal="center" wrapText="1"/>
    </xf>
    <xf numFmtId="0" fontId="8" fillId="3" borderId="128" xfId="0" applyFont="1" applyFill="1" applyBorder="1" applyAlignment="1">
      <alignment horizontal="center"/>
    </xf>
    <xf numFmtId="0" fontId="8" fillId="3" borderId="122" xfId="0" applyFont="1" applyFill="1" applyBorder="1" applyAlignment="1">
      <alignment horizontal="center"/>
    </xf>
    <xf numFmtId="0" fontId="12" fillId="2" borderId="0" xfId="0" applyFont="1" applyFill="1" applyAlignment="1">
      <alignment horizontal="center" wrapText="1"/>
    </xf>
    <xf numFmtId="0" fontId="8" fillId="3" borderId="117" xfId="0" applyFont="1" applyFill="1" applyBorder="1" applyAlignment="1">
      <alignment horizontal="center"/>
    </xf>
    <xf numFmtId="0" fontId="8" fillId="3" borderId="132" xfId="0" applyFont="1" applyFill="1" applyBorder="1" applyAlignment="1">
      <alignment horizontal="center"/>
    </xf>
    <xf numFmtId="0" fontId="8" fillId="3" borderId="133"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108" xfId="0" applyFont="1" applyFill="1" applyBorder="1" applyAlignment="1">
      <alignment horizontal="center"/>
    </xf>
    <xf numFmtId="0" fontId="8" fillId="3" borderId="153" xfId="0" applyFont="1" applyFill="1" applyBorder="1" applyAlignment="1">
      <alignment horizontal="center"/>
    </xf>
    <xf numFmtId="0" fontId="8" fillId="3" borderId="364" xfId="0" applyFont="1" applyFill="1" applyBorder="1" applyAlignment="1">
      <alignment horizontal="center" wrapText="1"/>
    </xf>
    <xf numFmtId="0" fontId="8" fillId="3" borderId="365" xfId="0" applyFont="1" applyFill="1" applyBorder="1" applyAlignment="1">
      <alignment horizontal="center" wrapText="1"/>
    </xf>
    <xf numFmtId="0" fontId="31" fillId="2" borderId="306" xfId="0" applyFont="1" applyFill="1" applyBorder="1" applyAlignment="1">
      <alignment horizontal="center" wrapText="1"/>
    </xf>
    <xf numFmtId="0" fontId="0" fillId="2" borderId="306" xfId="0" applyFill="1" applyBorder="1" applyAlignment="1">
      <alignment horizontal="center" wrapText="1"/>
    </xf>
    <xf numFmtId="0" fontId="8" fillId="3" borderId="363" xfId="0" applyFont="1" applyFill="1" applyBorder="1" applyAlignment="1">
      <alignment horizontal="center" wrapText="1"/>
    </xf>
    <xf numFmtId="0" fontId="8" fillId="3" borderId="373" xfId="0" applyFont="1" applyFill="1" applyBorder="1" applyAlignment="1">
      <alignment horizontal="center" wrapText="1"/>
    </xf>
    <xf numFmtId="0" fontId="8" fillId="3" borderId="375" xfId="0" applyFont="1" applyFill="1" applyBorder="1" applyAlignment="1">
      <alignment horizontal="center" wrapText="1"/>
    </xf>
    <xf numFmtId="0" fontId="29" fillId="3" borderId="117" xfId="0" applyFont="1" applyFill="1" applyBorder="1" applyAlignment="1">
      <alignment horizontal="center"/>
    </xf>
    <xf numFmtId="0" fontId="29" fillId="3" borderId="132" xfId="0" applyFont="1" applyFill="1" applyBorder="1" applyAlignment="1">
      <alignment horizontal="center"/>
    </xf>
    <xf numFmtId="0" fontId="29" fillId="3" borderId="133" xfId="0" applyFont="1" applyFill="1" applyBorder="1" applyAlignment="1">
      <alignment horizontal="center"/>
    </xf>
    <xf numFmtId="0" fontId="8" fillId="3" borderId="374" xfId="0" applyFont="1" applyFill="1" applyBorder="1" applyAlignment="1">
      <alignment horizontal="center" wrapText="1"/>
    </xf>
    <xf numFmtId="0" fontId="8" fillId="3" borderId="102" xfId="0" applyFont="1" applyFill="1" applyBorder="1" applyAlignment="1">
      <alignment horizontal="center" wrapText="1"/>
    </xf>
    <xf numFmtId="0" fontId="8" fillId="3" borderId="103" xfId="0" applyFont="1" applyFill="1" applyBorder="1" applyAlignment="1">
      <alignment horizontal="center" wrapText="1"/>
    </xf>
    <xf numFmtId="0" fontId="8" fillId="3" borderId="107" xfId="0" applyFont="1" applyFill="1" applyBorder="1" applyAlignment="1">
      <alignment horizontal="center" wrapText="1"/>
    </xf>
    <xf numFmtId="0" fontId="11" fillId="3" borderId="7" xfId="0" applyFont="1" applyFill="1" applyBorder="1" applyAlignment="1">
      <alignment horizontal="center"/>
    </xf>
    <xf numFmtId="0" fontId="11" fillId="3" borderId="129" xfId="0" applyFont="1" applyFill="1" applyBorder="1" applyAlignment="1">
      <alignment horizontal="center"/>
    </xf>
    <xf numFmtId="0" fontId="11" fillId="3" borderId="101" xfId="0" applyFont="1" applyFill="1" applyBorder="1" applyAlignment="1">
      <alignment horizontal="center"/>
    </xf>
    <xf numFmtId="0" fontId="11" fillId="3" borderId="90" xfId="0" applyFont="1" applyFill="1" applyBorder="1" applyAlignment="1">
      <alignment horizontal="center"/>
    </xf>
    <xf numFmtId="0" fontId="8" fillId="3" borderId="364" xfId="0" applyFont="1" applyFill="1" applyBorder="1" applyAlignment="1">
      <alignment horizontal="center"/>
    </xf>
    <xf numFmtId="0" fontId="84" fillId="2" borderId="306" xfId="0" applyFont="1" applyFill="1" applyBorder="1" applyAlignment="1">
      <alignment horizontal="center" vertical="center" wrapText="1"/>
    </xf>
    <xf numFmtId="0" fontId="32" fillId="0" borderId="0" xfId="0" applyFont="1" applyAlignment="1">
      <alignment horizontal="left"/>
    </xf>
    <xf numFmtId="0" fontId="0" fillId="0" borderId="0" xfId="0" applyAlignment="1">
      <alignment horizontal="left"/>
    </xf>
    <xf numFmtId="0" fontId="32" fillId="0" borderId="0" xfId="0" applyFont="1" applyAlignment="1">
      <alignment horizontal="left" vertical="center" wrapText="1"/>
    </xf>
    <xf numFmtId="0" fontId="0" fillId="0" borderId="0" xfId="0" applyAlignment="1">
      <alignment horizontal="left" vertical="center" wrapText="1"/>
    </xf>
    <xf numFmtId="0" fontId="8" fillId="3" borderId="42" xfId="0" applyFont="1" applyFill="1" applyBorder="1" applyAlignment="1">
      <alignment horizontal="center"/>
    </xf>
    <xf numFmtId="0" fontId="11" fillId="3" borderId="134" xfId="0" applyFont="1" applyFill="1" applyBorder="1" applyAlignment="1">
      <alignment horizontal="center"/>
    </xf>
    <xf numFmtId="0" fontId="10" fillId="0" borderId="0" xfId="0" applyFont="1" applyAlignment="1">
      <alignment horizontal="left" vertical="top" wrapText="1"/>
    </xf>
    <xf numFmtId="0" fontId="0" fillId="2" borderId="0" xfId="0" applyFill="1" applyAlignment="1">
      <alignment horizontal="left" vertical="top" wrapText="1"/>
    </xf>
    <xf numFmtId="0" fontId="11" fillId="3" borderId="125" xfId="0" applyFont="1" applyFill="1" applyBorder="1" applyAlignment="1">
      <alignment horizontal="center" wrapText="1"/>
    </xf>
    <xf numFmtId="0" fontId="11" fillId="3" borderId="122" xfId="0" applyFont="1" applyFill="1" applyBorder="1" applyAlignment="1">
      <alignment horizontal="center" wrapText="1"/>
    </xf>
    <xf numFmtId="0" fontId="8" fillId="3" borderId="128" xfId="0" applyFont="1" applyFill="1" applyBorder="1" applyAlignment="1">
      <alignment horizontal="center" wrapText="1"/>
    </xf>
    <xf numFmtId="0" fontId="8" fillId="3" borderId="135" xfId="0" applyFont="1" applyFill="1" applyBorder="1" applyAlignment="1">
      <alignment horizontal="center"/>
    </xf>
    <xf numFmtId="0" fontId="8" fillId="3" borderId="134" xfId="0" applyFont="1" applyFill="1" applyBorder="1" applyAlignment="1">
      <alignment horizontal="center"/>
    </xf>
    <xf numFmtId="0" fontId="11" fillId="3" borderId="124" xfId="0" applyFont="1" applyFill="1" applyBorder="1" applyAlignment="1">
      <alignment horizontal="center" wrapText="1"/>
    </xf>
    <xf numFmtId="0" fontId="9" fillId="0" borderId="0" xfId="0" applyFont="1" applyAlignment="1">
      <alignment horizontal="left" vertical="top" wrapText="1"/>
    </xf>
    <xf numFmtId="0" fontId="8" fillId="3" borderId="122" xfId="0" applyFont="1" applyFill="1" applyBorder="1" applyAlignment="1">
      <alignment horizontal="center" wrapText="1"/>
    </xf>
    <xf numFmtId="0" fontId="12" fillId="0" borderId="0" xfId="0" applyFont="1" applyAlignment="1">
      <alignment horizontal="center" vertical="center"/>
    </xf>
    <xf numFmtId="0" fontId="8" fillId="3" borderId="38" xfId="0" applyFont="1" applyFill="1" applyBorder="1" applyAlignment="1">
      <alignment horizontal="center"/>
    </xf>
    <xf numFmtId="0" fontId="8" fillId="3" borderId="29" xfId="0" applyFont="1" applyFill="1" applyBorder="1" applyAlignment="1">
      <alignment horizontal="center" wrapText="1"/>
    </xf>
    <xf numFmtId="0" fontId="8" fillId="3" borderId="42" xfId="0" applyFont="1" applyFill="1" applyBorder="1" applyAlignment="1">
      <alignment horizontal="center" wrapText="1"/>
    </xf>
    <xf numFmtId="0" fontId="79" fillId="0" borderId="0" xfId="28" applyFont="1" applyAlignment="1">
      <alignment horizontal="center" wrapText="1"/>
    </xf>
    <xf numFmtId="0" fontId="78" fillId="0" borderId="0" xfId="28" applyFont="1" applyAlignment="1">
      <alignment horizontal="left"/>
    </xf>
    <xf numFmtId="0" fontId="77" fillId="0" borderId="0" xfId="28" applyFont="1" applyAlignment="1">
      <alignment horizontal="center"/>
    </xf>
    <xf numFmtId="0" fontId="77" fillId="0" borderId="0" xfId="28" applyFont="1" applyAlignment="1">
      <alignment horizontal="center" wrapText="1"/>
    </xf>
  </cellXfs>
  <cellStyles count="34">
    <cellStyle name="Comma" xfId="26" builtinId="3"/>
    <cellStyle name="Comma 2" xfId="6" xr:uid="{00000000-0005-0000-0000-000000000000}"/>
    <cellStyle name="Comma 3" xfId="7" xr:uid="{00000000-0005-0000-0000-000001000000}"/>
    <cellStyle name="Comma 4" xfId="10" xr:uid="{00000000-0005-0000-0000-000002000000}"/>
    <cellStyle name="Comma 5" xfId="18" xr:uid="{00000000-0005-0000-0000-000003000000}"/>
    <cellStyle name="Comma 6" xfId="30" xr:uid="{9761BEA8-ACCE-43E4-B4AE-F0ADBD0D8D12}"/>
    <cellStyle name="Currency 2" xfId="22" xr:uid="{00000000-0005-0000-0000-000004000000}"/>
    <cellStyle name="Hyperlink" xfId="5" builtinId="8"/>
    <cellStyle name="Hyperlink 2" xfId="27" xr:uid="{152C8045-3B48-4D3E-B6AB-FA012471607B}"/>
    <cellStyle name="Normal" xfId="0" builtinId="0"/>
    <cellStyle name="Normal 10" xfId="28" xr:uid="{52437655-873B-48B5-A76E-C967E486A83F}"/>
    <cellStyle name="Normal 11" xfId="33" xr:uid="{9B1C38A1-8581-4966-A550-F68D5D809BF0}"/>
    <cellStyle name="Normal 2" xfId="2" xr:uid="{00000000-0005-0000-0000-000007000000}"/>
    <cellStyle name="Normal 2 2" xfId="4" xr:uid="{00000000-0005-0000-0000-000008000000}"/>
    <cellStyle name="Normal 2 4" xfId="3" xr:uid="{00000000-0005-0000-0000-000009000000}"/>
    <cellStyle name="Normal 3" xfId="1" xr:uid="{00000000-0005-0000-0000-00000A000000}"/>
    <cellStyle name="Normal 3 2" xfId="13" xr:uid="{00000000-0005-0000-0000-00000B000000}"/>
    <cellStyle name="Normal 3 3" xfId="14" xr:uid="{00000000-0005-0000-0000-00000C000000}"/>
    <cellStyle name="Normal 4" xfId="9" xr:uid="{00000000-0005-0000-0000-00000D000000}"/>
    <cellStyle name="Normal 4 2" xfId="19" xr:uid="{00000000-0005-0000-0000-00000E000000}"/>
    <cellStyle name="Normal 5" xfId="12" xr:uid="{00000000-0005-0000-0000-00000F000000}"/>
    <cellStyle name="Normal 6" xfId="17" xr:uid="{00000000-0005-0000-0000-000010000000}"/>
    <cellStyle name="Normal 7" xfId="23" xr:uid="{98D1E828-973F-48A0-97F9-2E146AC48F88}"/>
    <cellStyle name="Normal 7 2" xfId="29" xr:uid="{AE97EB82-7BAC-4C39-805C-084AD7BB9751}"/>
    <cellStyle name="Normal 8" xfId="24" xr:uid="{8A8D7BAA-1E78-43DB-837F-753EAEA4CA9E}"/>
    <cellStyle name="Normal 9" xfId="25" xr:uid="{FF153AA3-B93C-41B6-8C2A-914F90FF944D}"/>
    <cellStyle name="Normal_CA2 SUMMARY- Final" xfId="32" xr:uid="{E6887FB9-E94C-4A25-AEA5-A79A4063761A}"/>
    <cellStyle name="Percent" xfId="8" builtinId="5"/>
    <cellStyle name="Percent 2" xfId="11" xr:uid="{00000000-0005-0000-0000-000013000000}"/>
    <cellStyle name="Percent 2 2" xfId="16" xr:uid="{00000000-0005-0000-0000-000014000000}"/>
    <cellStyle name="Percent 3" xfId="15" xr:uid="{00000000-0005-0000-0000-000015000000}"/>
    <cellStyle name="Percent 3 2" xfId="20" xr:uid="{00000000-0005-0000-0000-000016000000}"/>
    <cellStyle name="Percent 4" xfId="21" xr:uid="{00000000-0005-0000-0000-000017000000}"/>
    <cellStyle name="Percent 5" xfId="31" xr:uid="{3C39B9EC-D547-4DA6-88C2-2064BA20A13D}"/>
  </cellStyles>
  <dxfs count="0"/>
  <tableStyles count="0" defaultTableStyle="TableStyleMedium9" defaultPivotStyle="PivotStyleMedium4"/>
  <colors>
    <mruColors>
      <color rgb="FF110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9-4BDC-B798-5E83D4170355}"/>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B9-4BDC-B798-5E83D4170355}"/>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9-4BDC-B798-5E83D4170355}"/>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B9-4BDC-B798-5E83D4170355}"/>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EXP'!$K$57:$L$57,'FB 7.1T OP EXP'!$M$57:$N$57)</c:f>
              <c:strCache>
                <c:ptCount val="4"/>
                <c:pt idx="0">
                  <c:v>Capital Outlay</c:v>
                </c:pt>
                <c:pt idx="1">
                  <c:v>Current Expense</c:v>
                </c:pt>
                <c:pt idx="2">
                  <c:v>Personnel Expense (Full-Time)</c:v>
                </c:pt>
                <c:pt idx="3">
                  <c:v>Personnel Expense (Part-Time)</c:v>
                </c:pt>
              </c:strCache>
            </c:strRef>
          </c:cat>
          <c:val>
            <c:numRef>
              <c:f>('FB 7.1T OP EXP'!$K$58:$L$58,'FB 7.1T OP EXP'!$M$58:$N$58)</c:f>
              <c:numCache>
                <c:formatCode>0.00%</c:formatCode>
                <c:ptCount val="4"/>
                <c:pt idx="0">
                  <c:v>2.5212182669513101E-2</c:v>
                </c:pt>
                <c:pt idx="1">
                  <c:v>0.26922058511120428</c:v>
                </c:pt>
                <c:pt idx="2">
                  <c:v>0.59382603978535309</c:v>
                </c:pt>
                <c:pt idx="3">
                  <c:v>0.11174119243392958</c:v>
                </c:pt>
              </c:numCache>
            </c:numRef>
          </c:val>
          <c:extLst>
            <c:ext xmlns:c16="http://schemas.microsoft.com/office/drawing/2014/chart" uri="{C3380CC4-5D6E-409C-BE32-E72D297353CC}">
              <c16:uniqueId val="{00000004-02B9-4BDC-B798-5E83D4170355}"/>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1-4CFC-B438-59163D2B0BC7}"/>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11-4CFC-B438-59163D2B0BC7}"/>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11-4CFC-B438-59163D2B0BC7}"/>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1-4CFC-B438-59163D2B0BC7}"/>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11-4CFC-B438-59163D2B0BC7}"/>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11-4CFC-B438-59163D2B0BC7}"/>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11-4CFC-B438-59163D2B0BC7}"/>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11-4CFC-B438-59163D2B0BC7}"/>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11-4CFC-B438-59163D2B0BC7}"/>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EXP'!$B$57:$J$57</c:f>
              <c:strCache>
                <c:ptCount val="9"/>
                <c:pt idx="0">
                  <c:v>Adult Education</c:v>
                </c:pt>
                <c:pt idx="1">
                  <c:v> Advanced and Professional </c:v>
                </c:pt>
                <c:pt idx="2">
                  <c:v>Apprentice</c:v>
                </c:pt>
                <c:pt idx="3">
                  <c:v> EPI </c:v>
                </c:pt>
                <c:pt idx="4">
                  <c:v>Non-Instructional</c:v>
                </c:pt>
                <c:pt idx="5">
                  <c:v>Other</c:v>
                </c:pt>
                <c:pt idx="6">
                  <c:v>PSAV</c:v>
                </c:pt>
                <c:pt idx="7">
                  <c:v>PSV</c:v>
                </c:pt>
                <c:pt idx="8">
                  <c:v>Dev Ed</c:v>
                </c:pt>
              </c:strCache>
            </c:strRef>
          </c:cat>
          <c:val>
            <c:numRef>
              <c:f>'FB 7.1T OP EXP'!$B$59:$J$59</c:f>
              <c:numCache>
                <c:formatCode>0.00%</c:formatCode>
                <c:ptCount val="9"/>
                <c:pt idx="0">
                  <c:v>1.1429479249241379E-2</c:v>
                </c:pt>
                <c:pt idx="1">
                  <c:v>0.65458198118797817</c:v>
                </c:pt>
                <c:pt idx="2">
                  <c:v>2.1345716259995773E-3</c:v>
                </c:pt>
                <c:pt idx="3">
                  <c:v>1.1905606562750927E-3</c:v>
                </c:pt>
                <c:pt idx="4">
                  <c:v>7.7042132300815047E-3</c:v>
                </c:pt>
                <c:pt idx="5">
                  <c:v>1.4594569164523787E-2</c:v>
                </c:pt>
                <c:pt idx="6">
                  <c:v>4.3199321745243983E-2</c:v>
                </c:pt>
                <c:pt idx="7">
                  <c:v>0.2406856570067831</c:v>
                </c:pt>
                <c:pt idx="8">
                  <c:v>2.447964613387342E-2</c:v>
                </c:pt>
              </c:numCache>
            </c:numRef>
          </c:val>
          <c:extLst>
            <c:ext xmlns:c16="http://schemas.microsoft.com/office/drawing/2014/chart" uri="{C3380CC4-5D6E-409C-BE32-E72D297353CC}">
              <c16:uniqueId val="{00000009-F811-4CFC-B438-59163D2B0BC7}"/>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966107</xdr:colOff>
      <xdr:row>31</xdr:row>
      <xdr:rowOff>95250</xdr:rowOff>
    </xdr:from>
    <xdr:to>
      <xdr:col>6</xdr:col>
      <xdr:colOff>258535</xdr:colOff>
      <xdr:row>53</xdr:row>
      <xdr:rowOff>95250</xdr:rowOff>
    </xdr:to>
    <xdr:graphicFrame macro="">
      <xdr:nvGraphicFramePr>
        <xdr:cNvPr id="2" name="Chart 1" descr="A pie chart reflecting the percentages of expenses as listed above." title="Operating Expenditures by Category">
          <a:extLst>
            <a:ext uri="{FF2B5EF4-FFF2-40B4-BE49-F238E27FC236}">
              <a16:creationId xmlns:a16="http://schemas.microsoft.com/office/drawing/2014/main" id="{311E988D-E67B-456B-A636-056E31996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190499</xdr:colOff>
      <xdr:row>32</xdr:row>
      <xdr:rowOff>40822</xdr:rowOff>
    </xdr:from>
    <xdr:to>
      <xdr:col>13</xdr:col>
      <xdr:colOff>326570</xdr:colOff>
      <xdr:row>54</xdr:row>
      <xdr:rowOff>54429</xdr:rowOff>
    </xdr:to>
    <xdr:graphicFrame macro="">
      <xdr:nvGraphicFramePr>
        <xdr:cNvPr id="3" name="Chart 2" descr="A pie chart reflecting the percentages of expenses as listed above." title="Operating Expenditures by Program">
          <a:extLst>
            <a:ext uri="{FF2B5EF4-FFF2-40B4-BE49-F238E27FC236}">
              <a16:creationId xmlns:a16="http://schemas.microsoft.com/office/drawing/2014/main" id="{81938B92-8B5A-4921-99EC-73A02396C3DC}"/>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204107</xdr:colOff>
      <xdr:row>1</xdr:row>
      <xdr:rowOff>108857</xdr:rowOff>
    </xdr:from>
    <xdr:to>
      <xdr:col>10</xdr:col>
      <xdr:colOff>918482</xdr:colOff>
      <xdr:row>4</xdr:row>
      <xdr:rowOff>157380</xdr:rowOff>
    </xdr:to>
    <xdr:pic>
      <xdr:nvPicPr>
        <xdr:cNvPr id="2" name="Picture 1" descr="Florida College System logo" title="FCS Logo">
          <a:extLst>
            <a:ext uri="{FF2B5EF4-FFF2-40B4-BE49-F238E27FC236}">
              <a16:creationId xmlns:a16="http://schemas.microsoft.com/office/drawing/2014/main" id="{9396C96F-7FDF-417C-87D2-BF062913F4F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3" name="Picture 2" descr="Florida College System logo" title="FCS Logo">
          <a:extLst>
            <a:ext uri="{FF2B5EF4-FFF2-40B4-BE49-F238E27FC236}">
              <a16:creationId xmlns:a16="http://schemas.microsoft.com/office/drawing/2014/main" id="{B39374F2-0171-4521-8295-51DFD0F7096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4" name="Picture 3" descr="Florida College System logo" title="FCS Logo">
          <a:extLst>
            <a:ext uri="{FF2B5EF4-FFF2-40B4-BE49-F238E27FC236}">
              <a16:creationId xmlns:a16="http://schemas.microsoft.com/office/drawing/2014/main" id="{65BD8EC1-3FC9-4FF7-801C-BE8C6EB6473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5" name="Picture 4" descr="Florida College System logo" title="FCS Logo">
          <a:extLst>
            <a:ext uri="{FF2B5EF4-FFF2-40B4-BE49-F238E27FC236}">
              <a16:creationId xmlns:a16="http://schemas.microsoft.com/office/drawing/2014/main" id="{CD8D7914-8CE0-48F4-932C-6976746DE09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6" name="Picture 5" descr="Florida College System logo" title="FCS Logo">
          <a:extLst>
            <a:ext uri="{FF2B5EF4-FFF2-40B4-BE49-F238E27FC236}">
              <a16:creationId xmlns:a16="http://schemas.microsoft.com/office/drawing/2014/main" id="{78F58337-2617-4F75-B755-F5EB2EFAA28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7" name="Picture 6" descr="Florida College System logo" title="FCS Logo">
          <a:extLst>
            <a:ext uri="{FF2B5EF4-FFF2-40B4-BE49-F238E27FC236}">
              <a16:creationId xmlns:a16="http://schemas.microsoft.com/office/drawing/2014/main" id="{4E71C101-790F-4108-94BA-31ADC74A9931}"/>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214530</xdr:rowOff>
    </xdr:to>
    <xdr:pic>
      <xdr:nvPicPr>
        <xdr:cNvPr id="8" name="Picture 7" descr="Florida College System logo" title="FCS Logo">
          <a:extLst>
            <a:ext uri="{FF2B5EF4-FFF2-40B4-BE49-F238E27FC236}">
              <a16:creationId xmlns:a16="http://schemas.microsoft.com/office/drawing/2014/main" id="{E0310069-E243-497D-8907-E07912ACBD1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6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35719</xdr:colOff>
      <xdr:row>1</xdr:row>
      <xdr:rowOff>55588</xdr:rowOff>
    </xdr:from>
    <xdr:to>
      <xdr:col>8</xdr:col>
      <xdr:colOff>750094</xdr:colOff>
      <xdr:row>4</xdr:row>
      <xdr:rowOff>68392</xdr:rowOff>
    </xdr:to>
    <xdr:pic>
      <xdr:nvPicPr>
        <xdr:cNvPr id="2" name="Picture 1" descr="Florida College System logo">
          <a:extLst>
            <a:ext uri="{FF2B5EF4-FFF2-40B4-BE49-F238E27FC236}">
              <a16:creationId xmlns:a16="http://schemas.microsoft.com/office/drawing/2014/main" id="{259C65B2-0833-4F41-997C-C403F20B6CDB}"/>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584304"/>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96967</xdr:rowOff>
    </xdr:to>
    <xdr:pic>
      <xdr:nvPicPr>
        <xdr:cNvPr id="3" name="Picture 2" descr="Florida College System logo">
          <a:extLst>
            <a:ext uri="{FF2B5EF4-FFF2-40B4-BE49-F238E27FC236}">
              <a16:creationId xmlns:a16="http://schemas.microsoft.com/office/drawing/2014/main" id="{6538DB21-DE13-44F0-915C-7E41CC52836F}"/>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612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564884</xdr:colOff>
      <xdr:row>1</xdr:row>
      <xdr:rowOff>189178</xdr:rowOff>
    </xdr:from>
    <xdr:to>
      <xdr:col>10</xdr:col>
      <xdr:colOff>220396</xdr:colOff>
      <xdr:row>5</xdr:row>
      <xdr:rowOff>899</xdr:rowOff>
    </xdr:to>
    <xdr:pic>
      <xdr:nvPicPr>
        <xdr:cNvPr id="2" name="Picture 1" descr="Florida College System logo" title="FCS Logo">
          <a:extLst>
            <a:ext uri="{FF2B5EF4-FFF2-40B4-BE49-F238E27FC236}">
              <a16:creationId xmlns:a16="http://schemas.microsoft.com/office/drawing/2014/main" id="{60E79029-E818-4F71-AE09-84CDEFD2355C}"/>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899</xdr:rowOff>
    </xdr:to>
    <xdr:pic>
      <xdr:nvPicPr>
        <xdr:cNvPr id="3" name="Picture 2" descr="Florida College System logo" title="FCS Logo">
          <a:extLst>
            <a:ext uri="{FF2B5EF4-FFF2-40B4-BE49-F238E27FC236}">
              <a16:creationId xmlns:a16="http://schemas.microsoft.com/office/drawing/2014/main" id="{D4C222A7-F557-4D4B-A43D-E2AB892021CE}"/>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38999</xdr:rowOff>
    </xdr:to>
    <xdr:pic>
      <xdr:nvPicPr>
        <xdr:cNvPr id="4" name="Picture 3" descr="Florida College System logo" title="FCS Logo">
          <a:extLst>
            <a:ext uri="{FF2B5EF4-FFF2-40B4-BE49-F238E27FC236}">
              <a16:creationId xmlns:a16="http://schemas.microsoft.com/office/drawing/2014/main" id="{8C473176-3B15-4CCF-83DD-66B4A3FFE9A1}"/>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6118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showGridLines="0" tabSelected="1" showWhiteSpace="0" zoomScaleNormal="100" workbookViewId="0">
      <selection activeCell="A15" sqref="A15:J15"/>
    </sheetView>
  </sheetViews>
  <sheetFormatPr defaultColWidth="10.75" defaultRowHeight="15.75"/>
  <cols>
    <col min="1" max="1" width="10.75" style="1026"/>
    <col min="2" max="2" width="7.25" style="1045" customWidth="1"/>
    <col min="3" max="3" width="11.75" style="1045" customWidth="1"/>
    <col min="4" max="9" width="10.75" style="1026"/>
    <col min="10" max="10" width="18.375" style="1026" customWidth="1"/>
    <col min="11" max="16384" width="10.75" style="244"/>
  </cols>
  <sheetData>
    <row r="1" spans="1:10" ht="18.75">
      <c r="A1" s="1111"/>
      <c r="B1" s="1111"/>
      <c r="C1" s="1111"/>
      <c r="D1" s="1111"/>
      <c r="E1" s="1111"/>
      <c r="F1" s="1111"/>
      <c r="G1" s="1111"/>
      <c r="H1" s="1111"/>
      <c r="I1" s="1111"/>
      <c r="J1" s="1111"/>
    </row>
    <row r="2" spans="1:10" ht="42.6" customHeight="1">
      <c r="A2" s="1112" t="s">
        <v>390</v>
      </c>
      <c r="B2" s="1113"/>
      <c r="C2" s="1113"/>
      <c r="D2" s="1113"/>
      <c r="E2" s="1113"/>
      <c r="F2" s="1113"/>
      <c r="G2" s="1113"/>
      <c r="H2" s="1113"/>
      <c r="I2" s="1113"/>
      <c r="J2" s="1113"/>
    </row>
    <row r="3" spans="1:10">
      <c r="A3" s="1024"/>
      <c r="B3" s="1044"/>
      <c r="C3" s="1044"/>
      <c r="D3" s="1024"/>
      <c r="E3" s="1024"/>
      <c r="F3" s="1024"/>
      <c r="G3" s="1024"/>
      <c r="H3" s="1024"/>
      <c r="I3" s="1024"/>
      <c r="J3" s="1024"/>
    </row>
    <row r="4" spans="1:10" ht="18.75">
      <c r="A4" s="1097" t="s">
        <v>284</v>
      </c>
      <c r="B4" s="1098"/>
      <c r="C4" s="1098"/>
      <c r="D4" s="1098"/>
      <c r="E4" s="1098"/>
      <c r="F4" s="1098"/>
      <c r="G4" s="1098"/>
      <c r="H4" s="1098"/>
      <c r="I4" s="1098"/>
      <c r="J4" s="1099"/>
    </row>
    <row r="5" spans="1:10">
      <c r="A5" s="1025" t="s">
        <v>1</v>
      </c>
    </row>
    <row r="6" spans="1:10" ht="18.75">
      <c r="A6" s="1097" t="s">
        <v>0</v>
      </c>
      <c r="B6" s="1098"/>
      <c r="C6" s="1098"/>
      <c r="D6" s="1098"/>
      <c r="E6" s="1098"/>
      <c r="F6" s="1098"/>
      <c r="G6" s="1098"/>
      <c r="H6" s="1098"/>
      <c r="I6" s="1098"/>
      <c r="J6" s="1099"/>
    </row>
    <row r="7" spans="1:10" ht="18">
      <c r="A7" s="1041" t="s">
        <v>283</v>
      </c>
      <c r="B7" s="1105" t="s">
        <v>400</v>
      </c>
      <c r="C7" s="1105"/>
      <c r="D7" s="1105"/>
      <c r="E7" s="1105"/>
      <c r="F7" s="1105"/>
      <c r="G7" s="1105"/>
      <c r="H7" s="1105"/>
      <c r="I7" s="1105"/>
      <c r="J7" s="1106"/>
    </row>
    <row r="8" spans="1:10" ht="18">
      <c r="A8" s="1041" t="s">
        <v>282</v>
      </c>
      <c r="B8" s="1105" t="s">
        <v>395</v>
      </c>
      <c r="C8" s="1105"/>
      <c r="D8" s="1105"/>
      <c r="E8" s="1105"/>
      <c r="F8" s="1105"/>
      <c r="G8" s="1105"/>
      <c r="H8" s="1105"/>
      <c r="I8" s="1105"/>
      <c r="J8" s="1106"/>
    </row>
    <row r="9" spans="1:10" ht="18">
      <c r="A9" s="1041" t="s">
        <v>281</v>
      </c>
      <c r="B9" s="1105" t="s">
        <v>396</v>
      </c>
      <c r="C9" s="1105"/>
      <c r="D9" s="1105"/>
      <c r="E9" s="1105"/>
      <c r="F9" s="1105"/>
      <c r="G9" s="1105"/>
      <c r="H9" s="1105"/>
      <c r="I9" s="1105"/>
      <c r="J9" s="1106"/>
    </row>
    <row r="10" spans="1:10" ht="18">
      <c r="A10" s="1041" t="s">
        <v>280</v>
      </c>
      <c r="B10" s="1105" t="s">
        <v>397</v>
      </c>
      <c r="C10" s="1105"/>
      <c r="D10" s="1105"/>
      <c r="E10" s="1105"/>
      <c r="F10" s="1105"/>
      <c r="G10" s="1105"/>
      <c r="H10" s="1105"/>
      <c r="I10" s="1105"/>
      <c r="J10" s="1106"/>
    </row>
    <row r="11" spans="1:10" ht="18">
      <c r="A11" s="1041" t="s">
        <v>279</v>
      </c>
      <c r="B11" s="1105" t="s">
        <v>398</v>
      </c>
      <c r="C11" s="1105"/>
      <c r="D11" s="1105"/>
      <c r="E11" s="1105"/>
      <c r="F11" s="1105"/>
      <c r="G11" s="1105"/>
      <c r="H11" s="1105"/>
      <c r="I11" s="1105"/>
      <c r="J11" s="1106"/>
    </row>
    <row r="12" spans="1:10" ht="18">
      <c r="A12" s="1041" t="s">
        <v>278</v>
      </c>
      <c r="B12" s="1105" t="s">
        <v>399</v>
      </c>
      <c r="C12" s="1105"/>
      <c r="D12" s="1105"/>
      <c r="E12" s="1105"/>
      <c r="F12" s="1105"/>
      <c r="G12" s="1105"/>
      <c r="H12" s="1105"/>
      <c r="I12" s="1105"/>
      <c r="J12" s="1106"/>
    </row>
    <row r="13" spans="1:10" ht="18">
      <c r="A13" s="1042" t="s">
        <v>277</v>
      </c>
      <c r="B13" s="1109" t="s">
        <v>434</v>
      </c>
      <c r="C13" s="1109"/>
      <c r="D13" s="1109"/>
      <c r="E13" s="1109"/>
      <c r="F13" s="1109"/>
      <c r="G13" s="1109"/>
      <c r="H13" s="1109"/>
      <c r="I13" s="1109"/>
      <c r="J13" s="1110"/>
    </row>
    <row r="14" spans="1:10">
      <c r="A14" s="1026" t="s">
        <v>1</v>
      </c>
    </row>
    <row r="15" spans="1:10" ht="18.75">
      <c r="A15" s="1097" t="s">
        <v>276</v>
      </c>
      <c r="B15" s="1098"/>
      <c r="C15" s="1098"/>
      <c r="D15" s="1098"/>
      <c r="E15" s="1098"/>
      <c r="F15" s="1098"/>
      <c r="G15" s="1098"/>
      <c r="H15" s="1098"/>
      <c r="I15" s="1098"/>
      <c r="J15" s="1099"/>
    </row>
    <row r="16" spans="1:10" ht="18">
      <c r="A16" s="1041" t="s">
        <v>275</v>
      </c>
      <c r="B16" s="1105" t="s">
        <v>401</v>
      </c>
      <c r="C16" s="1105"/>
      <c r="D16" s="1105"/>
      <c r="E16" s="1105"/>
      <c r="F16" s="1105"/>
      <c r="G16" s="1105"/>
      <c r="H16" s="1105"/>
      <c r="I16" s="1105"/>
      <c r="J16" s="1106"/>
    </row>
    <row r="17" spans="1:10" ht="18">
      <c r="A17" s="1041" t="s">
        <v>274</v>
      </c>
      <c r="B17" s="1107" t="s">
        <v>402</v>
      </c>
      <c r="C17" s="1107"/>
      <c r="D17" s="1107"/>
      <c r="E17" s="1107"/>
      <c r="F17" s="1107"/>
      <c r="G17" s="1107"/>
      <c r="H17" s="1107"/>
      <c r="I17" s="1107"/>
      <c r="J17" s="1108"/>
    </row>
    <row r="18" spans="1:10" ht="18">
      <c r="A18" s="1043" t="s">
        <v>273</v>
      </c>
      <c r="B18" s="1046" t="s">
        <v>403</v>
      </c>
      <c r="C18" s="1046"/>
      <c r="D18" s="1046"/>
      <c r="E18" s="1046"/>
      <c r="F18" s="1046"/>
      <c r="G18" s="1046"/>
      <c r="H18" s="1046"/>
      <c r="I18" s="1046"/>
      <c r="J18" s="1049"/>
    </row>
    <row r="19" spans="1:10" ht="18">
      <c r="A19" s="1027"/>
      <c r="B19" s="1041" t="s">
        <v>285</v>
      </c>
      <c r="C19" s="1045" t="s">
        <v>375</v>
      </c>
      <c r="D19" s="1045"/>
      <c r="E19" s="1045"/>
      <c r="F19" s="1045"/>
      <c r="G19" s="1045"/>
      <c r="H19" s="1045"/>
      <c r="J19" s="1030"/>
    </row>
    <row r="20" spans="1:10" ht="18">
      <c r="A20" s="1027"/>
      <c r="B20" s="1041" t="s">
        <v>286</v>
      </c>
      <c r="C20" s="1045" t="s">
        <v>376</v>
      </c>
      <c r="D20" s="1045"/>
      <c r="E20" s="1045"/>
      <c r="F20" s="1045"/>
      <c r="G20" s="1045"/>
      <c r="H20" s="1045"/>
      <c r="J20" s="1030"/>
    </row>
    <row r="21" spans="1:10" ht="18">
      <c r="A21" s="1027"/>
      <c r="B21" s="1041" t="s">
        <v>287</v>
      </c>
      <c r="C21" s="1045" t="s">
        <v>377</v>
      </c>
      <c r="D21" s="1045"/>
      <c r="E21" s="1045"/>
      <c r="F21" s="1045"/>
      <c r="G21" s="1045"/>
      <c r="H21" s="1045"/>
      <c r="J21" s="1030"/>
    </row>
    <row r="22" spans="1:10" ht="18">
      <c r="A22" s="1027"/>
      <c r="B22" s="1041" t="s">
        <v>288</v>
      </c>
      <c r="C22" s="1045" t="s">
        <v>378</v>
      </c>
      <c r="D22" s="1045"/>
      <c r="E22" s="1045"/>
      <c r="F22" s="1045"/>
      <c r="G22" s="1045"/>
      <c r="H22" s="1045"/>
      <c r="J22" s="1030"/>
    </row>
    <row r="23" spans="1:10" ht="18">
      <c r="A23" s="1027"/>
      <c r="B23" s="1041" t="s">
        <v>289</v>
      </c>
      <c r="C23" s="1045" t="s">
        <v>379</v>
      </c>
      <c r="D23" s="1045"/>
      <c r="E23" s="1045"/>
      <c r="F23" s="1045"/>
      <c r="G23" s="1045"/>
      <c r="H23" s="1045"/>
      <c r="J23" s="1030"/>
    </row>
    <row r="24" spans="1:10" ht="18">
      <c r="A24" s="1027"/>
      <c r="B24" s="1041" t="s">
        <v>290</v>
      </c>
      <c r="C24" s="1045" t="s">
        <v>380</v>
      </c>
      <c r="D24" s="1045"/>
      <c r="E24" s="1045"/>
      <c r="F24" s="1045"/>
      <c r="G24" s="1045"/>
      <c r="H24" s="1045"/>
      <c r="J24" s="1030"/>
    </row>
    <row r="25" spans="1:10" ht="18">
      <c r="A25" s="1027"/>
      <c r="B25" s="1041" t="s">
        <v>291</v>
      </c>
      <c r="C25" s="1045" t="s">
        <v>381</v>
      </c>
      <c r="D25" s="1045"/>
      <c r="E25" s="1045"/>
      <c r="F25" s="1045"/>
      <c r="G25" s="1045"/>
      <c r="H25" s="1045"/>
      <c r="J25" s="1030"/>
    </row>
    <row r="26" spans="1:10" ht="18">
      <c r="A26" s="1027"/>
      <c r="B26" s="1041" t="s">
        <v>292</v>
      </c>
      <c r="C26" s="1045" t="s">
        <v>382</v>
      </c>
      <c r="D26" s="1045"/>
      <c r="E26" s="1045"/>
      <c r="F26" s="1045"/>
      <c r="G26" s="1045"/>
      <c r="H26" s="1045"/>
      <c r="J26" s="1030"/>
    </row>
    <row r="27" spans="1:10" ht="18">
      <c r="A27" s="1027"/>
      <c r="B27" s="1041" t="s">
        <v>293</v>
      </c>
      <c r="C27" s="1045" t="s">
        <v>383</v>
      </c>
      <c r="D27" s="1045"/>
      <c r="E27" s="1045"/>
      <c r="F27" s="1045"/>
      <c r="G27" s="1045"/>
      <c r="H27" s="1045"/>
      <c r="J27" s="1030"/>
    </row>
    <row r="28" spans="1:10" ht="18">
      <c r="A28" s="1042" t="s">
        <v>272</v>
      </c>
      <c r="B28" s="1047" t="s">
        <v>404</v>
      </c>
      <c r="C28" s="1047"/>
      <c r="D28" s="1047"/>
      <c r="E28" s="1047"/>
      <c r="F28" s="1047"/>
      <c r="G28" s="1047"/>
      <c r="H28" s="1047"/>
      <c r="I28" s="1031"/>
      <c r="J28" s="1032"/>
    </row>
    <row r="30" spans="1:10" ht="18.75">
      <c r="A30" s="1097" t="s">
        <v>271</v>
      </c>
      <c r="B30" s="1098"/>
      <c r="C30" s="1098"/>
      <c r="D30" s="1098"/>
      <c r="E30" s="1098"/>
      <c r="F30" s="1098"/>
      <c r="G30" s="1098"/>
      <c r="H30" s="1098"/>
      <c r="I30" s="1098"/>
      <c r="J30" s="1099"/>
    </row>
    <row r="31" spans="1:10" ht="18">
      <c r="A31" s="1041" t="s">
        <v>270</v>
      </c>
      <c r="B31" s="1046" t="s">
        <v>405</v>
      </c>
      <c r="C31" s="1046"/>
      <c r="D31" s="1028"/>
      <c r="E31" s="1028"/>
      <c r="F31" s="1028"/>
      <c r="G31" s="1028"/>
      <c r="H31" s="1028"/>
      <c r="I31" s="1028"/>
      <c r="J31" s="1029"/>
    </row>
    <row r="32" spans="1:10" ht="18">
      <c r="A32" s="1043" t="s">
        <v>269</v>
      </c>
      <c r="B32" s="1046" t="s">
        <v>406</v>
      </c>
      <c r="C32" s="1046"/>
      <c r="D32" s="1028"/>
      <c r="E32" s="1028"/>
      <c r="F32" s="1028"/>
      <c r="G32" s="1028"/>
      <c r="H32" s="1028"/>
      <c r="I32" s="1028"/>
      <c r="J32" s="1029"/>
    </row>
    <row r="33" spans="1:10" ht="18">
      <c r="A33" s="1033"/>
      <c r="B33" s="1041" t="s">
        <v>307</v>
      </c>
      <c r="C33" s="1046" t="s">
        <v>384</v>
      </c>
      <c r="D33" s="1034"/>
      <c r="E33" s="1034"/>
      <c r="F33" s="1034"/>
      <c r="G33" s="1034"/>
      <c r="H33" s="1034"/>
      <c r="I33" s="1034"/>
      <c r="J33" s="1035"/>
    </row>
    <row r="34" spans="1:10" ht="18">
      <c r="A34" s="1027"/>
      <c r="B34" s="1041" t="s">
        <v>308</v>
      </c>
      <c r="C34" s="1046" t="s">
        <v>385</v>
      </c>
      <c r="D34" s="1028"/>
      <c r="E34" s="1028"/>
      <c r="F34" s="1028"/>
      <c r="G34" s="1028"/>
      <c r="H34" s="1028"/>
      <c r="I34" s="1028"/>
      <c r="J34" s="1029"/>
    </row>
    <row r="35" spans="1:10" ht="18">
      <c r="A35" s="1052" t="s">
        <v>268</v>
      </c>
      <c r="B35" s="1045" t="s">
        <v>407</v>
      </c>
      <c r="J35" s="1030"/>
    </row>
    <row r="36" spans="1:10" ht="18">
      <c r="A36" s="1042" t="s">
        <v>267</v>
      </c>
      <c r="B36" s="1048" t="s">
        <v>408</v>
      </c>
      <c r="C36" s="1048"/>
      <c r="D36" s="1036"/>
      <c r="E36" s="1036"/>
      <c r="F36" s="1036"/>
      <c r="G36" s="1036"/>
      <c r="H36" s="1036"/>
      <c r="I36" s="1036"/>
      <c r="J36" s="1037"/>
    </row>
    <row r="38" spans="1:10" ht="18.75">
      <c r="A38" s="1097" t="s">
        <v>173</v>
      </c>
      <c r="B38" s="1098"/>
      <c r="C38" s="1098"/>
      <c r="D38" s="1098"/>
      <c r="E38" s="1098"/>
      <c r="F38" s="1098"/>
      <c r="G38" s="1098"/>
      <c r="H38" s="1098"/>
      <c r="I38" s="1098"/>
      <c r="J38" s="1099"/>
    </row>
    <row r="39" spans="1:10" ht="18">
      <c r="A39" s="1041" t="s">
        <v>266</v>
      </c>
      <c r="B39" s="1045" t="s">
        <v>409</v>
      </c>
      <c r="J39" s="1030"/>
    </row>
    <row r="40" spans="1:10" ht="18">
      <c r="A40" s="1041" t="s">
        <v>265</v>
      </c>
      <c r="B40" s="1045" t="s">
        <v>409</v>
      </c>
      <c r="J40" s="1030"/>
    </row>
    <row r="41" spans="1:10" ht="18">
      <c r="A41" s="1043" t="s">
        <v>264</v>
      </c>
      <c r="B41" s="1045" t="s">
        <v>410</v>
      </c>
      <c r="J41" s="1030"/>
    </row>
    <row r="42" spans="1:10" ht="18">
      <c r="A42" s="1027"/>
      <c r="B42" s="1041" t="s">
        <v>309</v>
      </c>
      <c r="C42" s="1045" t="s">
        <v>124</v>
      </c>
      <c r="J42" s="1030"/>
    </row>
    <row r="43" spans="1:10" ht="18">
      <c r="A43" s="1027"/>
      <c r="B43" s="1041" t="s">
        <v>310</v>
      </c>
      <c r="C43" s="1045" t="s">
        <v>125</v>
      </c>
      <c r="J43" s="1030"/>
    </row>
    <row r="44" spans="1:10" ht="18">
      <c r="A44" s="1027"/>
      <c r="B44" s="1041" t="s">
        <v>311</v>
      </c>
      <c r="C44" s="1045" t="s">
        <v>126</v>
      </c>
      <c r="J44" s="1030"/>
    </row>
    <row r="45" spans="1:10" ht="18">
      <c r="A45" s="1027"/>
      <c r="B45" s="1041" t="s">
        <v>312</v>
      </c>
      <c r="C45" s="1045" t="s">
        <v>127</v>
      </c>
      <c r="J45" s="1030"/>
    </row>
    <row r="46" spans="1:10" ht="18">
      <c r="A46" s="1027"/>
      <c r="B46" s="1041" t="s">
        <v>313</v>
      </c>
      <c r="C46" s="1045" t="s">
        <v>388</v>
      </c>
      <c r="J46" s="1030"/>
    </row>
    <row r="47" spans="1:10" ht="18">
      <c r="A47" s="1027"/>
      <c r="B47" s="1041" t="s">
        <v>314</v>
      </c>
      <c r="C47" s="1045" t="s">
        <v>373</v>
      </c>
      <c r="J47" s="1030"/>
    </row>
    <row r="48" spans="1:10" ht="18">
      <c r="A48" s="1027"/>
      <c r="B48" s="1041" t="s">
        <v>315</v>
      </c>
      <c r="C48" s="1045" t="s">
        <v>155</v>
      </c>
      <c r="J48" s="1030"/>
    </row>
    <row r="49" spans="1:10" ht="18">
      <c r="A49" s="1027"/>
      <c r="B49" s="1041" t="s">
        <v>316</v>
      </c>
      <c r="C49" s="1045" t="s">
        <v>158</v>
      </c>
      <c r="J49" s="1030"/>
    </row>
    <row r="50" spans="1:10" ht="18">
      <c r="A50" s="1041" t="s">
        <v>263</v>
      </c>
      <c r="B50" s="1045" t="s">
        <v>411</v>
      </c>
      <c r="J50" s="1030"/>
    </row>
    <row r="51" spans="1:10" ht="18">
      <c r="A51" s="1041" t="s">
        <v>262</v>
      </c>
      <c r="B51" s="1045" t="s">
        <v>412</v>
      </c>
      <c r="J51" s="1030"/>
    </row>
    <row r="52" spans="1:10" ht="18">
      <c r="A52" s="1041" t="s">
        <v>261</v>
      </c>
      <c r="B52" s="1045" t="s">
        <v>413</v>
      </c>
      <c r="J52" s="1030"/>
    </row>
    <row r="53" spans="1:10" ht="18">
      <c r="A53" s="1043" t="s">
        <v>260</v>
      </c>
      <c r="B53" s="1045" t="s">
        <v>414</v>
      </c>
      <c r="J53" s="1030"/>
    </row>
    <row r="54" spans="1:10" ht="18">
      <c r="A54" s="1027"/>
      <c r="B54" s="1041" t="s">
        <v>320</v>
      </c>
      <c r="C54" s="1045" t="s">
        <v>354</v>
      </c>
      <c r="J54" s="1030"/>
    </row>
    <row r="55" spans="1:10" ht="18">
      <c r="A55" s="1027"/>
      <c r="B55" s="1041" t="s">
        <v>319</v>
      </c>
      <c r="C55" s="1045" t="s">
        <v>355</v>
      </c>
      <c r="J55" s="1030"/>
    </row>
    <row r="56" spans="1:10" ht="18">
      <c r="A56" s="1027"/>
      <c r="B56" s="1041" t="s">
        <v>318</v>
      </c>
      <c r="C56" s="1045" t="s">
        <v>356</v>
      </c>
      <c r="J56" s="1030"/>
    </row>
    <row r="57" spans="1:10" ht="18">
      <c r="A57" s="1038"/>
      <c r="B57" s="1042" t="s">
        <v>317</v>
      </c>
      <c r="C57" s="1048" t="s">
        <v>357</v>
      </c>
      <c r="D57" s="1036"/>
      <c r="E57" s="1036"/>
      <c r="F57" s="1036"/>
      <c r="G57" s="1036"/>
      <c r="H57" s="1036"/>
      <c r="I57" s="1036"/>
      <c r="J57" s="1037"/>
    </row>
    <row r="59" spans="1:10" ht="18.75">
      <c r="A59" s="1097" t="s">
        <v>259</v>
      </c>
      <c r="B59" s="1098"/>
      <c r="C59" s="1098"/>
      <c r="D59" s="1098"/>
      <c r="E59" s="1098"/>
      <c r="F59" s="1098"/>
      <c r="G59" s="1098"/>
      <c r="H59" s="1098"/>
      <c r="I59" s="1098"/>
      <c r="J59" s="1099"/>
    </row>
    <row r="60" spans="1:10" ht="18">
      <c r="A60" s="1041" t="s">
        <v>258</v>
      </c>
      <c r="B60" s="1045" t="s">
        <v>415</v>
      </c>
      <c r="J60" s="1030"/>
    </row>
    <row r="61" spans="1:10" ht="18">
      <c r="A61" s="1041" t="s">
        <v>257</v>
      </c>
      <c r="B61" s="1045" t="s">
        <v>416</v>
      </c>
      <c r="J61" s="1030"/>
    </row>
    <row r="62" spans="1:10" ht="18">
      <c r="A62" s="1041" t="s">
        <v>256</v>
      </c>
      <c r="B62" s="1045" t="s">
        <v>417</v>
      </c>
      <c r="J62" s="1030"/>
    </row>
    <row r="63" spans="1:10" ht="18">
      <c r="A63" s="1043" t="s">
        <v>255</v>
      </c>
      <c r="B63" s="1045" t="s">
        <v>418</v>
      </c>
      <c r="J63" s="1030"/>
    </row>
    <row r="64" spans="1:10" ht="18">
      <c r="A64" s="1027"/>
      <c r="B64" s="1041" t="s">
        <v>298</v>
      </c>
      <c r="C64" s="1045" t="s">
        <v>124</v>
      </c>
      <c r="J64" s="1030"/>
    </row>
    <row r="65" spans="1:10" ht="18">
      <c r="A65" s="1027"/>
      <c r="B65" s="1041" t="s">
        <v>299</v>
      </c>
      <c r="C65" s="1045" t="s">
        <v>125</v>
      </c>
      <c r="J65" s="1030"/>
    </row>
    <row r="66" spans="1:10" ht="18">
      <c r="A66" s="1027"/>
      <c r="B66" s="1041" t="s">
        <v>300</v>
      </c>
      <c r="C66" s="1045" t="s">
        <v>126</v>
      </c>
      <c r="J66" s="1030"/>
    </row>
    <row r="67" spans="1:10" ht="18">
      <c r="A67" s="1027"/>
      <c r="B67" s="1041" t="s">
        <v>301</v>
      </c>
      <c r="C67" s="1045" t="s">
        <v>302</v>
      </c>
      <c r="J67" s="1030"/>
    </row>
    <row r="68" spans="1:10" ht="18">
      <c r="A68" s="1027"/>
      <c r="B68" s="1041" t="s">
        <v>303</v>
      </c>
      <c r="C68" s="1045" t="s">
        <v>389</v>
      </c>
      <c r="J68" s="1030"/>
    </row>
    <row r="69" spans="1:10" ht="18">
      <c r="A69" s="1027"/>
      <c r="B69" s="1041" t="s">
        <v>304</v>
      </c>
      <c r="C69" s="1045" t="s">
        <v>374</v>
      </c>
      <c r="J69" s="1030"/>
    </row>
    <row r="70" spans="1:10" ht="18">
      <c r="A70" s="1027"/>
      <c r="B70" s="1041" t="s">
        <v>305</v>
      </c>
      <c r="C70" s="1045" t="s">
        <v>202</v>
      </c>
      <c r="J70" s="1030"/>
    </row>
    <row r="71" spans="1:10" ht="18">
      <c r="A71" s="1027"/>
      <c r="B71" s="1041" t="s">
        <v>306</v>
      </c>
      <c r="C71" s="1045" t="s">
        <v>158</v>
      </c>
      <c r="J71" s="1030"/>
    </row>
    <row r="72" spans="1:10" ht="18">
      <c r="A72" s="1043" t="s">
        <v>254</v>
      </c>
      <c r="B72" s="1045" t="s">
        <v>419</v>
      </c>
      <c r="J72" s="1030"/>
    </row>
    <row r="73" spans="1:10" ht="18">
      <c r="A73" s="1027"/>
      <c r="B73" s="1041" t="s">
        <v>297</v>
      </c>
      <c r="C73" s="1045" t="s">
        <v>354</v>
      </c>
      <c r="J73" s="1030"/>
    </row>
    <row r="74" spans="1:10" ht="18">
      <c r="A74" s="1027"/>
      <c r="B74" s="1041" t="s">
        <v>296</v>
      </c>
      <c r="C74" s="1045" t="s">
        <v>355</v>
      </c>
      <c r="J74" s="1030"/>
    </row>
    <row r="75" spans="1:10" ht="18">
      <c r="A75" s="1027"/>
      <c r="B75" s="1041" t="s">
        <v>295</v>
      </c>
      <c r="C75" s="1045" t="s">
        <v>356</v>
      </c>
      <c r="J75" s="1030"/>
    </row>
    <row r="76" spans="1:10" ht="18">
      <c r="A76" s="1038"/>
      <c r="B76" s="1042" t="s">
        <v>294</v>
      </c>
      <c r="C76" s="1048" t="s">
        <v>357</v>
      </c>
      <c r="D76" s="1036"/>
      <c r="E76" s="1036"/>
      <c r="F76" s="1036"/>
      <c r="G76" s="1036"/>
      <c r="H76" s="1036"/>
      <c r="I76" s="1036"/>
      <c r="J76" s="1037"/>
    </row>
    <row r="78" spans="1:10" ht="18.75">
      <c r="A78" s="1097" t="s">
        <v>253</v>
      </c>
      <c r="B78" s="1098"/>
      <c r="C78" s="1098"/>
      <c r="D78" s="1098"/>
      <c r="E78" s="1098"/>
      <c r="F78" s="1098"/>
      <c r="G78" s="1098"/>
      <c r="H78" s="1098"/>
      <c r="I78" s="1098"/>
      <c r="J78" s="1099"/>
    </row>
    <row r="79" spans="1:10" ht="18">
      <c r="A79" s="1041" t="s">
        <v>252</v>
      </c>
      <c r="B79" s="1045" t="s">
        <v>435</v>
      </c>
      <c r="J79" s="1030"/>
    </row>
    <row r="80" spans="1:10" ht="18">
      <c r="A80" s="1041" t="s">
        <v>251</v>
      </c>
      <c r="B80" s="1045" t="s">
        <v>436</v>
      </c>
      <c r="J80" s="1030"/>
    </row>
    <row r="81" spans="1:10" ht="18">
      <c r="A81" s="1041" t="s">
        <v>250</v>
      </c>
      <c r="B81" s="1045" t="s">
        <v>437</v>
      </c>
      <c r="J81" s="1030"/>
    </row>
    <row r="82" spans="1:10" ht="18">
      <c r="A82" s="1041" t="s">
        <v>249</v>
      </c>
      <c r="B82" s="1045" t="s">
        <v>438</v>
      </c>
      <c r="J82" s="1030"/>
    </row>
    <row r="83" spans="1:10" ht="18">
      <c r="A83" s="1041" t="s">
        <v>248</v>
      </c>
      <c r="B83" s="1045" t="s">
        <v>439</v>
      </c>
      <c r="J83" s="1030"/>
    </row>
    <row r="84" spans="1:10" ht="18">
      <c r="A84" s="1041" t="s">
        <v>247</v>
      </c>
      <c r="B84" s="1045" t="s">
        <v>440</v>
      </c>
      <c r="J84" s="1030"/>
    </row>
    <row r="85" spans="1:10" ht="27" customHeight="1">
      <c r="A85" s="1042" t="s">
        <v>246</v>
      </c>
      <c r="B85" s="1101" t="s">
        <v>441</v>
      </c>
      <c r="C85" s="1101"/>
      <c r="D85" s="1101"/>
      <c r="E85" s="1101"/>
      <c r="F85" s="1101"/>
      <c r="G85" s="1101"/>
      <c r="H85" s="1101"/>
      <c r="I85" s="1101"/>
      <c r="J85" s="1102"/>
    </row>
    <row r="87" spans="1:10" ht="18.75">
      <c r="A87" s="1097" t="s">
        <v>336</v>
      </c>
      <c r="B87" s="1100"/>
      <c r="C87" s="1100"/>
      <c r="D87" s="1100"/>
      <c r="E87" s="1100"/>
      <c r="F87" s="1100"/>
      <c r="G87" s="1100"/>
      <c r="H87" s="1100"/>
      <c r="I87" s="1100"/>
      <c r="J87" s="1099"/>
    </row>
    <row r="88" spans="1:10" ht="18">
      <c r="A88" s="1050" t="s">
        <v>337</v>
      </c>
      <c r="B88" s="1045" t="s">
        <v>420</v>
      </c>
      <c r="C88" s="1039"/>
      <c r="D88" s="1039"/>
      <c r="E88" s="1039"/>
      <c r="J88" s="1030"/>
    </row>
    <row r="89" spans="1:10" ht="27" customHeight="1">
      <c r="A89" s="1050" t="s">
        <v>338</v>
      </c>
      <c r="B89" s="1095" t="s">
        <v>351</v>
      </c>
      <c r="C89" s="1095"/>
      <c r="D89" s="1095"/>
      <c r="E89" s="1095"/>
      <c r="F89" s="1095"/>
      <c r="G89" s="1095"/>
      <c r="H89" s="1095"/>
      <c r="I89" s="1095"/>
      <c r="J89" s="1096"/>
    </row>
    <row r="90" spans="1:10" ht="18">
      <c r="A90" s="1050" t="s">
        <v>339</v>
      </c>
      <c r="B90" s="1045" t="s">
        <v>421</v>
      </c>
      <c r="C90" s="1039"/>
      <c r="D90" s="1039"/>
      <c r="E90" s="1039"/>
      <c r="J90" s="1030"/>
    </row>
    <row r="91" spans="1:10" ht="18">
      <c r="A91" s="1050" t="s">
        <v>340</v>
      </c>
      <c r="B91" s="1045" t="s">
        <v>422</v>
      </c>
      <c r="C91" s="1039"/>
      <c r="D91" s="1039"/>
      <c r="E91" s="1039"/>
      <c r="J91" s="1030"/>
    </row>
    <row r="92" spans="1:10" ht="18">
      <c r="A92" s="1050" t="s">
        <v>341</v>
      </c>
      <c r="B92" s="1045" t="s">
        <v>423</v>
      </c>
      <c r="C92" s="1039"/>
      <c r="D92" s="1039"/>
      <c r="E92" s="1039"/>
      <c r="J92" s="1030"/>
    </row>
    <row r="93" spans="1:10" ht="18">
      <c r="A93" s="1050" t="s">
        <v>342</v>
      </c>
      <c r="B93" s="1045" t="s">
        <v>424</v>
      </c>
      <c r="C93" s="1039"/>
      <c r="D93" s="1039"/>
      <c r="E93" s="1039"/>
      <c r="J93" s="1030"/>
    </row>
    <row r="94" spans="1:10" ht="18">
      <c r="A94" s="1040"/>
      <c r="B94" s="1052" t="s">
        <v>352</v>
      </c>
      <c r="C94" s="1045" t="s">
        <v>425</v>
      </c>
      <c r="D94" s="1039"/>
      <c r="E94" s="1039"/>
      <c r="J94" s="1030"/>
    </row>
    <row r="95" spans="1:10" ht="18">
      <c r="A95" s="1050" t="s">
        <v>343</v>
      </c>
      <c r="B95" s="1045" t="s">
        <v>426</v>
      </c>
      <c r="F95" s="1026" t="s">
        <v>603</v>
      </c>
      <c r="J95" s="1030"/>
    </row>
    <row r="96" spans="1:10" ht="18">
      <c r="A96" s="1050" t="s">
        <v>344</v>
      </c>
      <c r="B96" s="1045" t="s">
        <v>427</v>
      </c>
      <c r="J96" s="1030"/>
    </row>
    <row r="97" spans="1:10" ht="31.15" customHeight="1">
      <c r="A97" s="1050" t="s">
        <v>345</v>
      </c>
      <c r="B97" s="1103" t="s">
        <v>428</v>
      </c>
      <c r="C97" s="1103"/>
      <c r="D97" s="1103"/>
      <c r="E97" s="1103"/>
      <c r="F97" s="1103"/>
      <c r="G97" s="1103"/>
      <c r="H97" s="1103"/>
      <c r="I97" s="1103"/>
      <c r="J97" s="1104"/>
    </row>
    <row r="98" spans="1:10" ht="27.6" customHeight="1">
      <c r="A98" s="1050" t="s">
        <v>346</v>
      </c>
      <c r="B98" s="1095" t="s">
        <v>429</v>
      </c>
      <c r="C98" s="1095"/>
      <c r="D98" s="1095"/>
      <c r="E98" s="1095"/>
      <c r="F98" s="1095"/>
      <c r="G98" s="1095"/>
      <c r="H98" s="1095"/>
      <c r="I98" s="1095"/>
      <c r="J98" s="1096"/>
    </row>
    <row r="99" spans="1:10" ht="18">
      <c r="A99" s="1050" t="s">
        <v>347</v>
      </c>
      <c r="B99" s="1045" t="s">
        <v>430</v>
      </c>
      <c r="J99" s="1030"/>
    </row>
    <row r="100" spans="1:10" ht="33" customHeight="1">
      <c r="A100" s="1050" t="s">
        <v>348</v>
      </c>
      <c r="B100" s="1095" t="s">
        <v>431</v>
      </c>
      <c r="C100" s="1095"/>
      <c r="D100" s="1095"/>
      <c r="E100" s="1095"/>
      <c r="F100" s="1095"/>
      <c r="G100" s="1095"/>
      <c r="H100" s="1095"/>
      <c r="I100" s="1095"/>
      <c r="J100" s="1096"/>
    </row>
    <row r="101" spans="1:10" ht="30" customHeight="1">
      <c r="A101" s="1050" t="s">
        <v>349</v>
      </c>
      <c r="B101" s="1095" t="s">
        <v>432</v>
      </c>
      <c r="C101" s="1095"/>
      <c r="D101" s="1095"/>
      <c r="E101" s="1095"/>
      <c r="F101" s="1095"/>
      <c r="G101" s="1095"/>
      <c r="H101" s="1095"/>
      <c r="I101" s="1095"/>
      <c r="J101" s="1096"/>
    </row>
    <row r="102" spans="1:10" ht="19.149999999999999" customHeight="1">
      <c r="A102" s="1051" t="s">
        <v>350</v>
      </c>
      <c r="B102" s="1048" t="s">
        <v>433</v>
      </c>
      <c r="C102" s="1048"/>
      <c r="D102" s="1036"/>
      <c r="E102" s="1036"/>
      <c r="F102" s="1036"/>
      <c r="G102" s="1036"/>
      <c r="H102" s="1036"/>
      <c r="I102" s="1036"/>
      <c r="J102" s="1037"/>
    </row>
  </sheetData>
  <mergeCells count="25">
    <mergeCell ref="B11:J11"/>
    <mergeCell ref="B12:J12"/>
    <mergeCell ref="B13:J13"/>
    <mergeCell ref="A4:J4"/>
    <mergeCell ref="A1:J1"/>
    <mergeCell ref="A2:J2"/>
    <mergeCell ref="B7:J7"/>
    <mergeCell ref="B8:J8"/>
    <mergeCell ref="B9:J9"/>
    <mergeCell ref="B101:J101"/>
    <mergeCell ref="A6:J6"/>
    <mergeCell ref="A15:J15"/>
    <mergeCell ref="A30:J30"/>
    <mergeCell ref="A38:J38"/>
    <mergeCell ref="A59:J59"/>
    <mergeCell ref="A78:J78"/>
    <mergeCell ref="A87:J87"/>
    <mergeCell ref="B89:J89"/>
    <mergeCell ref="B85:J85"/>
    <mergeCell ref="B97:J97"/>
    <mergeCell ref="B98:J98"/>
    <mergeCell ref="B100:J100"/>
    <mergeCell ref="B16:J16"/>
    <mergeCell ref="B17:J17"/>
    <mergeCell ref="B10:J10"/>
  </mergeCells>
  <hyperlinks>
    <hyperlink ref="A7" location="'FB 1.1T FALL HDCT FT-PT STATUS'!A1" display="Table 1.1" xr:uid="{FC9464D9-69E2-4220-A772-A216FA3B3983}"/>
    <hyperlink ref="A8" location="'FB 1.2T FALL HDCT RACE'!A1" display="Table 1.2" xr:uid="{26DE5E88-4F36-4BF7-96C9-040FFF0C6397}"/>
    <hyperlink ref="A9" location="'FB 1.3T FALL HDCT FT-PT RACE SX'!A1" display="Table 1.3" xr:uid="{FA3D6523-D137-4DAF-99FD-12CD8FCAF3ED}"/>
    <hyperlink ref="A10" location="'FB 1.4T FALL HDCT COLL RACE SEX'!A1" display="Table 1.4" xr:uid="{DA41A943-5C09-4E12-A91A-FE15C5E531CB}"/>
    <hyperlink ref="A11" location="'FB 1.5T 5YR FALL HDCT STATUS'!A1" display="Table 1.5" xr:uid="{AE66E9A6-1FFE-4135-8B92-90C1F973F2F8}"/>
    <hyperlink ref="A12" location="'FB 1.6T 5YR FALL HDCT RACE'!A1" display="Table 1.6" xr:uid="{50850DF6-A372-4A63-B2B6-E782B518B6C2}"/>
    <hyperlink ref="A13" location="'FB 1.7T FALL HDCT FT-PT AGE SEX'!A1" display="Table 1.7" xr:uid="{05DF39B8-3E46-44C9-985F-6C9D7E598C0B}"/>
    <hyperlink ref="A16" location="'FB 2.1T ANNUAL STUDENT HDCT'!A1" display="Table 2.1" xr:uid="{700B285B-17E7-4F1F-A853-5136F7DCC561}"/>
    <hyperlink ref="A17" location="'FB 2.2T ANNUAL UNDUP HDCT'!A1" display="Table 2.2" xr:uid="{F97DA6C6-9B95-4473-B3C1-8A7647015553}"/>
    <hyperlink ref="A18" location="'FB 2.3.1T 5YR SERVED LOWER'!A1" display="Table 2.3" xr:uid="{26994190-8E6F-4379-B51B-E33D257575B1}"/>
    <hyperlink ref="B19" location="'FB 2.3.1T 5YR SERVED LOWER'!A1" display="2.3.1T " xr:uid="{F17A1318-011E-4BFA-95F6-EBA5F6666EA5}"/>
    <hyperlink ref="B20" location="'FB 2.3.2T 5YR SERVED UPPER'!A1" display="2.3.2T " xr:uid="{ED107FF6-0186-48B2-A313-FF3192A716EE}"/>
    <hyperlink ref="B21" location="'FB 2.3.3T 5YR SERVED ALL'!A1" display="2.3.3T " xr:uid="{61E6BE04-3C14-4164-B54E-73F579CE19EA}"/>
    <hyperlink ref="B22" location="'FB 2.3.4T 5YR ENROLLED LOWER'!A1" display="2.3.4T " xr:uid="{3BB2DD31-EF37-4DC7-BAB3-6FE57AE93582}"/>
    <hyperlink ref="B23" location="'FB 2.3.5T 5YR ENROLLED UPPER'!A1" display="2.3.5T " xr:uid="{B2DD7ABC-5707-44A0-9CAE-6BB8F4D92937}"/>
    <hyperlink ref="B24" location="'FB 2.3.6T 5YR ENROLLED ALL'!A1" display="2.3.6T " xr:uid="{1E94EDB4-4AED-43C8-8FA1-B3B071DDCC12}"/>
    <hyperlink ref="B25" location="'FB 2.3.7T 5YR FUNDED LOWER'!A1" display="2.3.7T " xr:uid="{E1859CC9-6EDE-420C-8B57-50ABFA3CB41A}"/>
    <hyperlink ref="B26" location="'FB 2.3.8T 5YR FUNDED UPPER'!A1" display="2.3.8T " xr:uid="{A82889D5-C41B-4690-9117-D22CEBD4A5BE}"/>
    <hyperlink ref="B27" location="'FB 2.3.9T 5YR FUNDED ALL'!A1" display="2.3.9T " xr:uid="{0FB57737-791B-4C85-A9DF-E3C370588328}"/>
    <hyperlink ref="A28" location="'FB 2.4T 5YR DISAB HDCT'!A1" display="Table 2.4" xr:uid="{3A9BD854-2D66-4BE4-A552-3528193726A0}"/>
    <hyperlink ref="A31" location="'FB 3.1T FUNDED FTE BY PROG AREA'!A1" display="Table 3.1" xr:uid="{B090D817-04FB-4A3E-A709-DFF897D8DE5D}"/>
    <hyperlink ref="A32" location="'FB 3.2.1T FUNDED FTE LOWER'!A1" display="Table 3.2" xr:uid="{FF144E81-AAC3-4A4A-A738-751E27ACD1D2}"/>
    <hyperlink ref="B33" location="'FB 3.2.1T FUNDED FTE LOWER'!A1" display="3.2.1T " xr:uid="{328F18A7-696C-4EBF-8717-B0C963B54C40}"/>
    <hyperlink ref="B34" location="'FB 3.2.2T FUNDED FTE ALL'!A1" display="3.2.2T" xr:uid="{E2348822-8F94-4F68-BC1D-327699BF03EB}"/>
    <hyperlink ref="A36" location="'FB 3.4T FUNDED FTE % PROG AREA'!A1" display="Table 3.4" xr:uid="{54154F7A-EF21-487E-AC2E-2F5F53D5347B}"/>
    <hyperlink ref="A39" location="'FB 4.1T CRED PROG HDCT BY PROG'!A1" display="Table 4.1" xr:uid="{A4237FD7-8712-4272-B957-0A8282351F9E}"/>
    <hyperlink ref="A40" location="'FB 4.2T CRED PROG HDCT BY AWARD'!A1" display="Table 4.2" xr:uid="{77159B04-ABBE-405B-A5B6-4D6E6C0C71C6}"/>
    <hyperlink ref="A41" location="'FB 4.3.1T CRED PROG HDCT AA'!A1" display="Table 4.3" xr:uid="{34B32096-D54B-409F-ACA6-E9E4946B01AA}"/>
    <hyperlink ref="B42" location="'FB 4.3.1T CRED PROG HDCT AA'!A1" display="4.3.1T" xr:uid="{2284A4AD-B28B-4515-B7AE-0039D56D422A}"/>
    <hyperlink ref="B43" location="'FB 4.3.2T CRED PROG HDCT EPI'!A1" display="4.3.2T" xr:uid="{C42F71FF-C10B-4867-93F2-5DBF6A38C6AA}"/>
    <hyperlink ref="B44" location="'FB 4.3.3T CRED PROG HDCT CPP'!A1" display="4.3.3T" xr:uid="{E6BF6ED5-1666-48FD-A91F-12A80DC5A2F1}"/>
    <hyperlink ref="B45" location="'FB 4.3.4T CRED PROG HDCT AS'!A1" display="4.3.4T" xr:uid="{5F62D44D-238A-41C7-94C9-6F91C95441E8}"/>
    <hyperlink ref="B46" location="'FB 4.3.5T CRED PROG HDCT APPR'!A1" display="4.3.5T" xr:uid="{75811F16-A774-42C2-B3C3-BD9175502D24}"/>
    <hyperlink ref="B47" location="'FB 4.3.6T CRED PROG HDCT CCC'!A1" display="4.3.6T" xr:uid="{016DD29E-DF68-4A28-8A8E-258408843901}"/>
    <hyperlink ref="B48" location="'FB 4.3.7T CRED PROG HDCT ATC'!A1" display="4.3.7T" xr:uid="{21957EF1-D0BB-4397-AD40-F45430744331}"/>
    <hyperlink ref="B49" location="'FB 4.3.8T CRED PROG HDCT ALL'!A1" display="4.3.8T" xr:uid="{4F1C3500-ACAA-4DF3-904B-A87D4FB1945C}"/>
    <hyperlink ref="A50" location="'FB 4.4T PROG ENROLL HDCT'!A1" display="Table 4.4" xr:uid="{B2791262-0A98-4486-9B93-5647D91CBBFD}"/>
    <hyperlink ref="A51" location="'FB 4.5T CRED WORK ED HDCT PROG'!A1" display="Table 4.5" xr:uid="{1EA50214-C712-4265-99DA-20D1BBA63D1F}"/>
    <hyperlink ref="A52" location="'FB 4.6T CRED WORK ED APPR HDCT'!A1" display="Table 4.6" xr:uid="{48F0F651-3C87-4990-811B-55CAE4BAC518}"/>
    <hyperlink ref="A53" location="'FB 4.7.1T BACH-ED HDCT DEMOG'!A1" display="Table 4.7" xr:uid="{9D7FBBD4-85D6-4B38-AAAE-556059E64E6A}"/>
    <hyperlink ref="B54" location="'FB 4.7.1T BACH-ED HDCT DEMOG'!A1" display="4.7.1T" xr:uid="{F173DA78-6A1B-4DF1-9B53-DB4DD33A24C9}"/>
    <hyperlink ref="B55" location="'FB 4.7.2T BACH-NURS HDCT DEMOG'!A1" display="4.7.2T" xr:uid="{990D55BD-2716-468B-9120-B77C0EA56A98}"/>
    <hyperlink ref="B56" location="'FB 4.7.3T BACH-OTHER HDCT DEMOG'!A1" display="4.7.3T" xr:uid="{684C0318-FA3A-42FC-861B-7301E772C97E}"/>
    <hyperlink ref="B57" location="'FB 4.7.4T BACH-ALL HDCT DEMOG'!A1" display="4.7.4T" xr:uid="{2EA88989-83FF-4C6A-B682-E9834C51DEED}"/>
    <hyperlink ref="A60" location="'FB 5.1T CRED PROG COMP BY AWARD'!A1" display="Table 5.1" xr:uid="{9A8CD37B-D9FD-4360-9FE3-43C58E2D201B}"/>
    <hyperlink ref="A61" location="'FB 5.2T MIN CRED PROG COMP'!A1" display="Table 5.2" xr:uid="{19246D15-315C-4EB3-A064-45ED5175C319}"/>
    <hyperlink ref="A62" location="'FB 5.3T CRED PROG COMPS HDCT'!A1" display="Table 5.3" xr:uid="{4473BED8-7C29-45AE-808F-DBA225FB676F}"/>
    <hyperlink ref="A63" location="'FB 5.41T AA'!A1" display="Table 5.4" xr:uid="{211710E2-F423-4449-97DD-DD49FF40B7A2}"/>
    <hyperlink ref="B64" location="'FB 5.41T AA'!A1" display="5.4.1T" xr:uid="{65138B46-982B-474E-BA5E-592A13FB8521}"/>
    <hyperlink ref="B65" location="'FB 5.42T EPI'!A1" display="5.4.2T" xr:uid="{20E2948D-6B3B-4142-87AC-BBA91C8E2782}"/>
    <hyperlink ref="B66" location="'FB 5.43T CPP'!A1" display="5.4.3T" xr:uid="{CB3CE47A-0A1D-486D-99E2-01FA66DB94FD}"/>
    <hyperlink ref="B67" location="'FB 5.44T AS'!A1" display="5.4.4T" xr:uid="{6ACBEE4B-D721-4E74-8ACB-410BF76F4673}"/>
    <hyperlink ref="B68" location="'FB 5.45T CC'!A1" display="5.4.5T" xr:uid="{5A6C383D-3D77-46B6-8850-B40B69444738}"/>
    <hyperlink ref="B69" location="'FB 5.46T CCC'!A1" display="5.4.6T " xr:uid="{556235CD-2D93-477F-9900-A5CE3C61D63C}"/>
    <hyperlink ref="B70" location="'FB 5.47T ADV TECH CERT'!A1" display="5.4.7T" xr:uid="{5AA00A0A-267F-4A74-B10C-88B96FEB6A98}"/>
    <hyperlink ref="B71" location="'FB 5.48T ALL'!A1" display="5.4.8T" xr:uid="{E77D3AD8-83C0-4229-BD05-E970DC9F05EF}"/>
    <hyperlink ref="A72" location="'FB 5.5.1T BACH_EDUC'!A1" display="Table 5.5" xr:uid="{C917B39F-A27D-4E5C-AB7E-DE6CE1D6A09B}"/>
    <hyperlink ref="B73" location="'FB 5.5.1T BACH_EDUC'!A1" display="5.5.1T" xr:uid="{278F8BF2-F23F-44CE-9016-B360EDC0B385}"/>
    <hyperlink ref="B74" location="'FB 5.5.2T BACH_NURSING'!A1" display="5.5.2T" xr:uid="{B80ADD7A-DA10-41AE-A4AF-797B1D7F3AD5}"/>
    <hyperlink ref="B75" location="'FB 5.5.3T BACH_OTHER'!A1" display="5.5.3T" xr:uid="{BB7A0331-E9EC-4B00-91BA-B9CB80604CC8}"/>
    <hyperlink ref="B76" location="'FB 5.5.4T BACH_ALL'!A1" display="5.5.4T" xr:uid="{853A6F0A-AB99-4343-B014-FF0AE77A6910}"/>
    <hyperlink ref="A79" location="'FB 6.1T EMP HDCT BY OCCUP'!A1" display="Table 6.1" xr:uid="{BAD05E9E-023D-4EF6-AC96-6114E41F7213}"/>
    <hyperlink ref="A80" location="'FB 6.2T EMP HDCT'!A1" display="Table 6.2" xr:uid="{863246FB-8C70-4994-A712-D21EE5D965DC}"/>
    <hyperlink ref="A81" location="'FB 6.3T EMP HDCT DEMOG'!A1" display="Table 6.3" xr:uid="{4F694217-B820-4536-9EE6-783D8AF7C161}"/>
    <hyperlink ref="A82" location="'FB 6.4T EMP HDCT OCC ACT DEMOG'!A1" display="Table 6.4" xr:uid="{821587DE-34B4-411D-A4E1-127E6FFA6B68}"/>
    <hyperlink ref="A83" location="'FB 6.5T AVG SAL FT INST BY SEM'!A1" display="Table 6.5 " xr:uid="{063408E0-B83D-488E-A5A2-D64DFDD07370}"/>
    <hyperlink ref="A84" location="'FB 6.6T EMPLOYED BY COLL BY SEM'!A1" display="Table 6.6 " xr:uid="{46E01C68-6C8A-43C7-B125-F5A0DEB051D5}"/>
    <hyperlink ref="A85" location="'FB 6.7T AVG SAL FT INST DEG'!A1" display="Table 6.7" xr:uid="{E03CA1B0-8388-4802-9A93-0275B34CB160}"/>
    <hyperlink ref="A88" location="'FB 7.1T OP EXP'!A1" display="Table 7.1" xr:uid="{FD98C98B-80FF-4227-BC47-7E95946461A8}"/>
    <hyperlink ref="A89" location="'FB 7.2T OP BUDG FUND HIST'!A1" display="Table 7.2" xr:uid="{C8B03A73-7A3D-42AE-B2F2-FC5ADDBE63AA}"/>
    <hyperlink ref="A90" location="'FB 7.3T and 7.4T COST ANALYSIS'!A1" display="Table 7.3" xr:uid="{D4D34AED-75B8-46ED-B1F8-9CC28A6CBC4A}"/>
    <hyperlink ref="A91" location="'FB 7.3T and 7.4T COST ANALYSIS'!A1" display="Table 7.4" xr:uid="{B5D806B5-C4C8-4786-9BF3-B8D21969CD5C}"/>
    <hyperlink ref="A92" location="'FB 7.5T CA-EXP BY CAT'!A1" display="Table 7.5" xr:uid="{C28FAD84-9190-4520-A31E-D9469778EC55}"/>
    <hyperlink ref="A93" location="'FB 7.6.2T'!A1" display="Table 7.6" xr:uid="{522E98E2-5128-4A06-BFF0-A081E43BE897}"/>
    <hyperlink ref="A95" location="'FB 7.7T COST ANALYSIS EXP BY CR'!A1" display="Table 7.7" xr:uid="{77DD4784-16EA-44ED-9FF3-58A11CAEDB71}"/>
    <hyperlink ref="A96" location="'FB 7.8T STUDENT FEES LL RES'!A1" display="Table 7.8" xr:uid="{A18B4743-1CED-4B7C-9F73-9268416425A6}"/>
    <hyperlink ref="A97" location="'FB 7.9T STUDENT FEES LL NR'!A1" display="Table 7.9" xr:uid="{6E1BB94B-CB31-4C8F-A1E9-679FE225BFD2}"/>
    <hyperlink ref="A98" location="'FB 7.10T STUDENT FEES LL '!A1" display="Table 7.10" xr:uid="{7AF94D77-A0CC-4669-8C28-6E65E0C84482}"/>
    <hyperlink ref="A99" location="'FB 7.11T STUDENT FEES BACC RES'!A1" display="Table 7.11" xr:uid="{5CB279F8-F24E-4C10-B931-F5FAF6DEC19B}"/>
    <hyperlink ref="A100" location="'FB 7.12T STUDENT FEES BACC NR'!A1" display="Table 7.12" xr:uid="{058A86CB-7EBE-4ED7-8180-E4968ACB55BD}"/>
    <hyperlink ref="A101" location="'FB 7.13T STUDENT FEES BACC'!A1" display="Table 7.13" xr:uid="{926358EB-1FF9-4C60-AF6C-66087054AC86}"/>
    <hyperlink ref="A102" location="'FB 7.14T FACILITIES'!A1" display="Table 7.14" xr:uid="{6F47920E-9693-4A44-B054-F183BD571DE0}"/>
    <hyperlink ref="B94" location="'FB 7.6.2T'!A1" display="7.6.2T " xr:uid="{7AE5A95B-86BA-4A0F-B2B5-C12D86A82DB5}"/>
    <hyperlink ref="A35" location="'FB 3.3T ANN FUNDED FTE DISCPLIN'!A1" display="Table 3.3" xr:uid="{6361BBEC-6481-45FF-B1BD-79799DBA7D2C}"/>
  </hyperlinks>
  <printOptions horizontalCentered="1"/>
  <pageMargins left="0.2" right="0.2" top="0.95" bottom="0.45" header="0.25" footer="0.25"/>
  <pageSetup scale="92" orientation="landscape" horizontalDpi="300" verticalDpi="300" r:id="rId1"/>
  <headerFooter>
    <oddHeader>&amp;L&amp;G</oddHeader>
    <oddFooter>&amp;LPERA 2208A Division of Accountability, Research and Measurement&amp;RPage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showGridLines="0" zoomScaleNormal="100" workbookViewId="0">
      <selection activeCell="C4" sqref="C4"/>
    </sheetView>
  </sheetViews>
  <sheetFormatPr defaultColWidth="11" defaultRowHeight="15" customHeight="1"/>
  <cols>
    <col min="1" max="1" width="18" bestFit="1" customWidth="1"/>
    <col min="2" max="2" width="16" bestFit="1" customWidth="1"/>
    <col min="3" max="3" width="9" bestFit="1" customWidth="1"/>
  </cols>
  <sheetData>
    <row r="1" spans="1:3" ht="15" customHeight="1">
      <c r="A1" s="1023" t="s">
        <v>918</v>
      </c>
    </row>
    <row r="2" spans="1:3" ht="86.45" customHeight="1">
      <c r="A2" s="1143" t="s">
        <v>451</v>
      </c>
      <c r="B2" s="1128"/>
      <c r="C2" s="1128"/>
    </row>
    <row r="3" spans="1:3" ht="15" customHeight="1" thickBot="1"/>
    <row r="4" spans="1:3" ht="17.100000000000001" customHeight="1">
      <c r="A4" s="75" t="s">
        <v>96</v>
      </c>
      <c r="B4" s="167" t="s">
        <v>95</v>
      </c>
      <c r="C4" s="47" t="s">
        <v>7</v>
      </c>
    </row>
    <row r="5" spans="1:3" ht="17.100000000000001" customHeight="1" thickBot="1">
      <c r="A5" s="250">
        <v>18922</v>
      </c>
      <c r="B5" s="165">
        <v>610550</v>
      </c>
      <c r="C5" s="166">
        <v>629472</v>
      </c>
    </row>
    <row r="6" spans="1:3" ht="17.100000000000001" customHeight="1">
      <c r="A6" s="1122" t="s">
        <v>462</v>
      </c>
      <c r="B6" s="1123"/>
      <c r="C6" s="1123"/>
    </row>
    <row r="7" spans="1:3" ht="17.100000000000001" customHeight="1">
      <c r="A7" s="1122" t="s">
        <v>463</v>
      </c>
      <c r="B7" s="1123"/>
      <c r="C7" s="1123"/>
    </row>
    <row r="9" spans="1:3" ht="15" customHeight="1">
      <c r="A9" s="1023" t="s">
        <v>918</v>
      </c>
    </row>
  </sheetData>
  <mergeCells count="3">
    <mergeCell ref="A7:C7"/>
    <mergeCell ref="A2:C2"/>
    <mergeCell ref="A6:C6"/>
  </mergeCells>
  <hyperlinks>
    <hyperlink ref="A1" location="'Table of Contents'!A1" display="Return to Table of Contents" xr:uid="{DD9B6AF3-C482-49F9-9B12-38D128E4F98F}"/>
    <hyperlink ref="A9" location="'Table of Contents'!A1" display="Return to Table of Contents" xr:uid="{E75A3888-BB4A-4670-A0DE-7BF355DA8DC1}"/>
  </hyperlinks>
  <pageMargins left="0.2" right="0.2" top="0.5" bottom="0.5" header="0" footer="0"/>
  <pageSetup paperSize="5"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652C-497A-483F-BE56-E6ADE58502B5}">
  <dimension ref="A1:J48"/>
  <sheetViews>
    <sheetView topLeftCell="A33" workbookViewId="0">
      <selection activeCell="J9" sqref="J9"/>
    </sheetView>
  </sheetViews>
  <sheetFormatPr defaultColWidth="7.75" defaultRowHeight="15"/>
  <cols>
    <col min="1" max="1" width="12.125" style="379" bestFit="1" customWidth="1"/>
    <col min="2" max="10" width="10.5" style="379" bestFit="1" customWidth="1"/>
    <col min="11" max="16384" width="7.75" style="379"/>
  </cols>
  <sheetData>
    <row r="1" spans="1:10" ht="18">
      <c r="A1" s="1023" t="s">
        <v>918</v>
      </c>
    </row>
    <row r="2" spans="1:10" ht="16.149999999999999" customHeight="1">
      <c r="A2" s="1177" t="s">
        <v>554</v>
      </c>
      <c r="B2" s="1177"/>
      <c r="C2" s="1177"/>
      <c r="D2" s="1177"/>
      <c r="E2" s="1177"/>
      <c r="F2" s="1177"/>
      <c r="G2" s="1177"/>
      <c r="H2" s="1177"/>
      <c r="I2" s="1177"/>
      <c r="J2" s="1177"/>
    </row>
    <row r="3" spans="1:10" ht="16.149999999999999" customHeight="1">
      <c r="A3" s="1177" t="s">
        <v>555</v>
      </c>
      <c r="B3" s="1177"/>
      <c r="C3" s="1177"/>
      <c r="D3" s="1177"/>
      <c r="E3" s="1177"/>
      <c r="F3" s="1177"/>
      <c r="G3" s="1177"/>
      <c r="H3" s="1177"/>
      <c r="I3" s="1177"/>
      <c r="J3" s="1177"/>
    </row>
    <row r="4" spans="1:10" ht="16.149999999999999" customHeight="1">
      <c r="A4" s="1177" t="s">
        <v>556</v>
      </c>
      <c r="B4" s="1177"/>
      <c r="C4" s="1177"/>
      <c r="D4" s="1177"/>
      <c r="E4" s="1177"/>
      <c r="F4" s="1177"/>
      <c r="G4" s="1177"/>
      <c r="H4" s="1177"/>
      <c r="I4" s="1177"/>
      <c r="J4" s="1177"/>
    </row>
    <row r="5" spans="1:10" ht="16.149999999999999" customHeight="1">
      <c r="A5" s="1177" t="s">
        <v>331</v>
      </c>
      <c r="B5" s="1177"/>
      <c r="C5" s="1177"/>
      <c r="D5" s="1177"/>
      <c r="E5" s="1177"/>
      <c r="F5" s="1177"/>
      <c r="G5" s="1177"/>
      <c r="H5" s="1177"/>
      <c r="I5" s="1177"/>
      <c r="J5" s="1177"/>
    </row>
    <row r="6" spans="1:10" ht="13.15" customHeight="1"/>
    <row r="7" spans="1:10" ht="13.15" customHeight="1">
      <c r="A7" s="380" t="s">
        <v>1</v>
      </c>
      <c r="B7" s="1175" t="s">
        <v>557</v>
      </c>
      <c r="C7" s="1175"/>
      <c r="D7" s="1175"/>
      <c r="E7" s="1175"/>
      <c r="F7" s="1175"/>
      <c r="G7" s="1175"/>
      <c r="H7" s="1175"/>
      <c r="I7" s="1175"/>
      <c r="J7" s="1176"/>
    </row>
    <row r="8" spans="1:10" ht="13.15" customHeight="1">
      <c r="A8" s="380" t="s">
        <v>1</v>
      </c>
      <c r="B8" s="1175" t="s">
        <v>558</v>
      </c>
      <c r="C8" s="1175"/>
      <c r="D8" s="1176"/>
      <c r="E8" s="1175" t="s">
        <v>559</v>
      </c>
      <c r="F8" s="1175"/>
      <c r="G8" s="1176"/>
      <c r="H8" s="1175" t="s">
        <v>560</v>
      </c>
      <c r="I8" s="1175"/>
      <c r="J8" s="1176"/>
    </row>
    <row r="9" spans="1:10" ht="57.4" customHeight="1">
      <c r="A9" s="380" t="s">
        <v>1</v>
      </c>
      <c r="B9" s="380" t="s">
        <v>561</v>
      </c>
      <c r="C9" s="380" t="s">
        <v>562</v>
      </c>
      <c r="D9" s="380" t="s">
        <v>563</v>
      </c>
      <c r="E9" s="380" t="s">
        <v>561</v>
      </c>
      <c r="F9" s="380" t="s">
        <v>562</v>
      </c>
      <c r="G9" s="380" t="s">
        <v>563</v>
      </c>
      <c r="H9" s="380" t="s">
        <v>561</v>
      </c>
      <c r="I9" s="380" t="s">
        <v>562</v>
      </c>
      <c r="J9" s="380" t="s">
        <v>563</v>
      </c>
    </row>
    <row r="10" spans="1:10" ht="30" customHeight="1">
      <c r="A10" s="381" t="s">
        <v>564</v>
      </c>
      <c r="B10" s="382">
        <v>18266</v>
      </c>
      <c r="C10" s="382">
        <v>17993</v>
      </c>
      <c r="D10" s="382">
        <v>16810</v>
      </c>
      <c r="E10" s="382">
        <v>2203</v>
      </c>
      <c r="F10" s="382">
        <v>2192</v>
      </c>
      <c r="G10" s="382">
        <v>2180</v>
      </c>
      <c r="H10" s="382">
        <v>18979</v>
      </c>
      <c r="I10" s="382">
        <v>18695</v>
      </c>
      <c r="J10" s="382">
        <v>17519</v>
      </c>
    </row>
    <row r="11" spans="1:10" ht="15" customHeight="1">
      <c r="A11" s="381" t="s">
        <v>565</v>
      </c>
      <c r="B11" s="382">
        <v>47297</v>
      </c>
      <c r="C11" s="382">
        <v>46258</v>
      </c>
      <c r="D11" s="382">
        <v>44740</v>
      </c>
      <c r="E11" s="382">
        <v>3310</v>
      </c>
      <c r="F11" s="382">
        <v>3295</v>
      </c>
      <c r="G11" s="382">
        <v>3162</v>
      </c>
      <c r="H11" s="382">
        <v>48597</v>
      </c>
      <c r="I11" s="382">
        <v>47543</v>
      </c>
      <c r="J11" s="382">
        <v>46001</v>
      </c>
    </row>
    <row r="12" spans="1:10" ht="30" customHeight="1">
      <c r="A12" s="381" t="s">
        <v>566</v>
      </c>
      <c r="B12" s="382">
        <v>8780</v>
      </c>
      <c r="C12" s="382">
        <v>8630</v>
      </c>
      <c r="D12" s="382">
        <v>7615</v>
      </c>
      <c r="E12" s="382">
        <v>665</v>
      </c>
      <c r="F12" s="382">
        <v>661</v>
      </c>
      <c r="G12" s="382">
        <v>642</v>
      </c>
      <c r="H12" s="382">
        <v>8987</v>
      </c>
      <c r="I12" s="382">
        <v>8833</v>
      </c>
      <c r="J12" s="382">
        <v>7807</v>
      </c>
    </row>
    <row r="13" spans="1:10" ht="15" customHeight="1">
      <c r="A13" s="381" t="s">
        <v>567</v>
      </c>
      <c r="B13" s="382">
        <v>2396</v>
      </c>
      <c r="C13" s="382">
        <v>2357</v>
      </c>
      <c r="D13" s="382">
        <v>2225</v>
      </c>
      <c r="E13" s="382">
        <v>255</v>
      </c>
      <c r="F13" s="382">
        <v>253</v>
      </c>
      <c r="G13" s="382">
        <v>244</v>
      </c>
      <c r="H13" s="382">
        <v>2580</v>
      </c>
      <c r="I13" s="382">
        <v>2539</v>
      </c>
      <c r="J13" s="382">
        <v>2402</v>
      </c>
    </row>
    <row r="14" spans="1:10" ht="15" customHeight="1">
      <c r="A14" s="381" t="s">
        <v>568</v>
      </c>
      <c r="B14" s="382">
        <v>20364</v>
      </c>
      <c r="C14" s="382">
        <v>19801</v>
      </c>
      <c r="D14" s="382">
        <v>18534</v>
      </c>
      <c r="E14" s="382">
        <v>1863</v>
      </c>
      <c r="F14" s="382">
        <v>1846</v>
      </c>
      <c r="G14" s="382">
        <v>1816</v>
      </c>
      <c r="H14" s="382">
        <v>21187</v>
      </c>
      <c r="I14" s="382">
        <v>20607</v>
      </c>
      <c r="J14" s="382">
        <v>19344</v>
      </c>
    </row>
    <row r="15" spans="1:10" ht="30" customHeight="1">
      <c r="A15" s="381" t="s">
        <v>569</v>
      </c>
      <c r="B15" s="382">
        <v>18450</v>
      </c>
      <c r="C15" s="382">
        <v>18134</v>
      </c>
      <c r="D15" s="382">
        <v>17500</v>
      </c>
      <c r="E15" s="382">
        <v>1131</v>
      </c>
      <c r="F15" s="382">
        <v>1116</v>
      </c>
      <c r="G15" s="382">
        <v>1072</v>
      </c>
      <c r="H15" s="382">
        <v>19094</v>
      </c>
      <c r="I15" s="382">
        <v>18763</v>
      </c>
      <c r="J15" s="382">
        <v>18111</v>
      </c>
    </row>
    <row r="16" spans="1:10" ht="15" customHeight="1">
      <c r="A16" s="381" t="s">
        <v>570</v>
      </c>
      <c r="B16" s="382">
        <v>36850</v>
      </c>
      <c r="C16" s="382">
        <v>36071</v>
      </c>
      <c r="D16" s="382">
        <v>31743</v>
      </c>
      <c r="E16" s="382">
        <v>3535</v>
      </c>
      <c r="F16" s="382">
        <v>3524</v>
      </c>
      <c r="G16" s="382">
        <v>3464</v>
      </c>
      <c r="H16" s="382">
        <v>38346</v>
      </c>
      <c r="I16" s="382">
        <v>37556</v>
      </c>
      <c r="J16" s="382">
        <v>33230</v>
      </c>
    </row>
    <row r="17" spans="1:10" ht="15" customHeight="1">
      <c r="A17" s="381" t="s">
        <v>571</v>
      </c>
      <c r="B17" s="382">
        <v>1831</v>
      </c>
      <c r="C17" s="382">
        <v>1802</v>
      </c>
      <c r="D17" s="382">
        <v>1510</v>
      </c>
      <c r="E17" s="382">
        <v>105</v>
      </c>
      <c r="F17" s="382">
        <v>105</v>
      </c>
      <c r="G17" s="382">
        <v>100</v>
      </c>
      <c r="H17" s="382">
        <v>1848</v>
      </c>
      <c r="I17" s="382">
        <v>1819</v>
      </c>
      <c r="J17" s="382">
        <v>1526</v>
      </c>
    </row>
    <row r="18" spans="1:10" ht="15" customHeight="1">
      <c r="A18" s="381" t="s">
        <v>572</v>
      </c>
      <c r="B18" s="382">
        <v>6917</v>
      </c>
      <c r="C18" s="382">
        <v>6738</v>
      </c>
      <c r="D18" s="382">
        <v>6405</v>
      </c>
      <c r="E18" s="382">
        <v>296</v>
      </c>
      <c r="F18" s="382">
        <v>293</v>
      </c>
      <c r="G18" s="382">
        <v>287</v>
      </c>
      <c r="H18" s="382">
        <v>7021</v>
      </c>
      <c r="I18" s="382">
        <v>6839</v>
      </c>
      <c r="J18" s="382">
        <v>6505</v>
      </c>
    </row>
    <row r="19" spans="1:10" ht="15" customHeight="1">
      <c r="A19" s="381" t="s">
        <v>573</v>
      </c>
      <c r="B19" s="382">
        <v>43601</v>
      </c>
      <c r="C19" s="382">
        <v>43119</v>
      </c>
      <c r="D19" s="382">
        <v>39430</v>
      </c>
      <c r="E19" s="382">
        <v>98</v>
      </c>
      <c r="F19" s="382">
        <v>98</v>
      </c>
      <c r="G19" s="382">
        <v>98</v>
      </c>
      <c r="H19" s="382">
        <v>43647</v>
      </c>
      <c r="I19" s="382">
        <v>43165</v>
      </c>
      <c r="J19" s="382">
        <v>39476</v>
      </c>
    </row>
    <row r="20" spans="1:10" ht="15" customHeight="1">
      <c r="A20" s="381" t="s">
        <v>574</v>
      </c>
      <c r="B20" s="382">
        <v>21815</v>
      </c>
      <c r="C20" s="382">
        <v>20728</v>
      </c>
      <c r="D20" s="382">
        <v>20393</v>
      </c>
      <c r="E20" s="382">
        <v>2955</v>
      </c>
      <c r="F20" s="382">
        <v>2933</v>
      </c>
      <c r="G20" s="382">
        <v>2900</v>
      </c>
      <c r="H20" s="382">
        <v>23194</v>
      </c>
      <c r="I20" s="382">
        <v>22085</v>
      </c>
      <c r="J20" s="382">
        <v>21738</v>
      </c>
    </row>
    <row r="21" spans="1:10" ht="30" customHeight="1">
      <c r="A21" s="381" t="s">
        <v>575</v>
      </c>
      <c r="B21" s="382">
        <v>4148</v>
      </c>
      <c r="C21" s="382">
        <v>4058</v>
      </c>
      <c r="D21" s="382">
        <v>4041</v>
      </c>
      <c r="E21" s="382">
        <v>233</v>
      </c>
      <c r="F21" s="382">
        <v>232</v>
      </c>
      <c r="G21" s="382">
        <v>227</v>
      </c>
      <c r="H21" s="382">
        <v>4268</v>
      </c>
      <c r="I21" s="382">
        <v>4177</v>
      </c>
      <c r="J21" s="382">
        <v>4156</v>
      </c>
    </row>
    <row r="22" spans="1:10" ht="15" customHeight="1">
      <c r="A22" s="381" t="s">
        <v>576</v>
      </c>
      <c r="B22" s="382">
        <v>6020</v>
      </c>
      <c r="C22" s="382">
        <v>5959</v>
      </c>
      <c r="D22" s="382">
        <v>5935</v>
      </c>
      <c r="E22" s="382">
        <v>299</v>
      </c>
      <c r="F22" s="382">
        <v>298</v>
      </c>
      <c r="G22" s="382">
        <v>294</v>
      </c>
      <c r="H22" s="382">
        <v>6166</v>
      </c>
      <c r="I22" s="382">
        <v>6104</v>
      </c>
      <c r="J22" s="382">
        <v>6079</v>
      </c>
    </row>
    <row r="23" spans="1:10" ht="30" customHeight="1">
      <c r="A23" s="381" t="s">
        <v>577</v>
      </c>
      <c r="B23" s="382">
        <v>14007</v>
      </c>
      <c r="C23" s="382">
        <v>13702</v>
      </c>
      <c r="D23" s="382">
        <v>10616</v>
      </c>
      <c r="E23" s="382">
        <v>915</v>
      </c>
      <c r="F23" s="382">
        <v>913</v>
      </c>
      <c r="G23" s="382">
        <v>895</v>
      </c>
      <c r="H23" s="382">
        <v>14469</v>
      </c>
      <c r="I23" s="382">
        <v>14162</v>
      </c>
      <c r="J23" s="382">
        <v>11066</v>
      </c>
    </row>
    <row r="24" spans="1:10" ht="15" customHeight="1">
      <c r="A24" s="381" t="s">
        <v>578</v>
      </c>
      <c r="B24" s="382">
        <v>98039</v>
      </c>
      <c r="C24" s="382">
        <v>96460</v>
      </c>
      <c r="D24" s="382">
        <v>81116</v>
      </c>
      <c r="E24" s="382">
        <v>5515</v>
      </c>
      <c r="F24" s="382">
        <v>5454</v>
      </c>
      <c r="G24" s="382">
        <v>5276</v>
      </c>
      <c r="H24" s="382">
        <v>100336</v>
      </c>
      <c r="I24" s="382">
        <v>98696</v>
      </c>
      <c r="J24" s="382">
        <v>83347</v>
      </c>
    </row>
    <row r="25" spans="1:10" ht="15" customHeight="1">
      <c r="A25" s="381" t="s">
        <v>579</v>
      </c>
      <c r="B25" s="382">
        <v>1806</v>
      </c>
      <c r="C25" s="382">
        <v>1773</v>
      </c>
      <c r="D25" s="382">
        <v>1618</v>
      </c>
      <c r="E25" s="382">
        <v>69</v>
      </c>
      <c r="F25" s="382">
        <v>69</v>
      </c>
      <c r="G25" s="382">
        <v>63</v>
      </c>
      <c r="H25" s="382">
        <v>1844</v>
      </c>
      <c r="I25" s="382">
        <v>1811</v>
      </c>
      <c r="J25" s="382">
        <v>1652</v>
      </c>
    </row>
    <row r="26" spans="1:10" ht="15" customHeight="1">
      <c r="A26" s="381" t="s">
        <v>580</v>
      </c>
      <c r="B26" s="382">
        <v>6675</v>
      </c>
      <c r="C26" s="382">
        <v>6463</v>
      </c>
      <c r="D26" s="382">
        <v>6043</v>
      </c>
      <c r="E26" s="382">
        <v>641</v>
      </c>
      <c r="F26" s="382">
        <v>638</v>
      </c>
      <c r="G26" s="382">
        <v>562</v>
      </c>
      <c r="H26" s="382">
        <v>7062</v>
      </c>
      <c r="I26" s="382">
        <v>6847</v>
      </c>
      <c r="J26" s="382">
        <v>6378</v>
      </c>
    </row>
    <row r="27" spans="1:10" ht="30" customHeight="1">
      <c r="A27" s="381" t="s">
        <v>581</v>
      </c>
      <c r="B27" s="382">
        <v>33509</v>
      </c>
      <c r="C27" s="382">
        <v>33092</v>
      </c>
      <c r="D27" s="382">
        <v>32867</v>
      </c>
      <c r="E27" s="382">
        <v>2131</v>
      </c>
      <c r="F27" s="382">
        <v>2119</v>
      </c>
      <c r="G27" s="382">
        <v>2068</v>
      </c>
      <c r="H27" s="382">
        <v>34531</v>
      </c>
      <c r="I27" s="382">
        <v>34102</v>
      </c>
      <c r="J27" s="382">
        <v>33858</v>
      </c>
    </row>
    <row r="28" spans="1:10" ht="15" customHeight="1">
      <c r="A28" s="381" t="s">
        <v>582</v>
      </c>
      <c r="B28" s="382">
        <v>12623</v>
      </c>
      <c r="C28" s="382">
        <v>12288</v>
      </c>
      <c r="D28" s="382">
        <v>11668</v>
      </c>
      <c r="E28" s="382">
        <v>725</v>
      </c>
      <c r="F28" s="382">
        <v>718</v>
      </c>
      <c r="G28" s="382">
        <v>710</v>
      </c>
      <c r="H28" s="382">
        <v>12872</v>
      </c>
      <c r="I28" s="382">
        <v>12530</v>
      </c>
      <c r="J28" s="382">
        <v>11916</v>
      </c>
    </row>
    <row r="29" spans="1:10" ht="15" customHeight="1">
      <c r="A29" s="381" t="s">
        <v>583</v>
      </c>
      <c r="B29" s="382">
        <v>11884</v>
      </c>
      <c r="C29" s="382">
        <v>11554</v>
      </c>
      <c r="D29" s="382">
        <v>11448</v>
      </c>
      <c r="E29" s="382">
        <v>889</v>
      </c>
      <c r="F29" s="382">
        <v>889</v>
      </c>
      <c r="G29" s="382">
        <v>880</v>
      </c>
      <c r="H29" s="382">
        <v>12217</v>
      </c>
      <c r="I29" s="382">
        <v>11887</v>
      </c>
      <c r="J29" s="382">
        <v>11779</v>
      </c>
    </row>
    <row r="30" spans="1:10" ht="15" customHeight="1">
      <c r="A30" s="381" t="s">
        <v>584</v>
      </c>
      <c r="B30" s="382">
        <v>11345</v>
      </c>
      <c r="C30" s="382">
        <v>11002</v>
      </c>
      <c r="D30" s="382">
        <v>10148</v>
      </c>
      <c r="E30" s="382">
        <v>1664</v>
      </c>
      <c r="F30" s="382">
        <v>1660</v>
      </c>
      <c r="G30" s="382">
        <v>1638</v>
      </c>
      <c r="H30" s="382">
        <v>11977</v>
      </c>
      <c r="I30" s="382">
        <v>11630</v>
      </c>
      <c r="J30" s="382">
        <v>10770</v>
      </c>
    </row>
    <row r="31" spans="1:10" ht="30" customHeight="1">
      <c r="A31" s="381" t="s">
        <v>585</v>
      </c>
      <c r="B31" s="382">
        <v>9422</v>
      </c>
      <c r="C31" s="382">
        <v>9265</v>
      </c>
      <c r="D31" s="382">
        <v>8651</v>
      </c>
      <c r="E31" s="382">
        <v>565</v>
      </c>
      <c r="F31" s="382">
        <v>560</v>
      </c>
      <c r="G31" s="382">
        <v>557</v>
      </c>
      <c r="H31" s="382">
        <v>9740</v>
      </c>
      <c r="I31" s="382">
        <v>9578</v>
      </c>
      <c r="J31" s="382">
        <v>8966</v>
      </c>
    </row>
    <row r="32" spans="1:10" ht="15" customHeight="1">
      <c r="A32" s="381" t="s">
        <v>586</v>
      </c>
      <c r="B32" s="382">
        <v>31618</v>
      </c>
      <c r="C32" s="382">
        <v>31118</v>
      </c>
      <c r="D32" s="382">
        <v>28728</v>
      </c>
      <c r="E32" s="382">
        <v>5055</v>
      </c>
      <c r="F32" s="382">
        <v>5045</v>
      </c>
      <c r="G32" s="382">
        <v>4898</v>
      </c>
      <c r="H32" s="382">
        <v>34618</v>
      </c>
      <c r="I32" s="382">
        <v>34108</v>
      </c>
      <c r="J32" s="382">
        <v>31663</v>
      </c>
    </row>
    <row r="33" spans="1:10" ht="15" customHeight="1">
      <c r="A33" s="381" t="s">
        <v>587</v>
      </c>
      <c r="B33" s="382">
        <v>18239</v>
      </c>
      <c r="C33" s="382">
        <v>17879</v>
      </c>
      <c r="D33" s="382">
        <v>17486</v>
      </c>
      <c r="E33" s="382">
        <v>1084</v>
      </c>
      <c r="F33" s="382">
        <v>1020</v>
      </c>
      <c r="G33" s="382">
        <v>995</v>
      </c>
      <c r="H33" s="382">
        <v>18758</v>
      </c>
      <c r="I33" s="382">
        <v>18334</v>
      </c>
      <c r="J33" s="382">
        <v>17938</v>
      </c>
    </row>
    <row r="34" spans="1:10" ht="15" customHeight="1">
      <c r="A34" s="381" t="s">
        <v>588</v>
      </c>
      <c r="B34" s="382">
        <v>21911</v>
      </c>
      <c r="C34" s="382">
        <v>21575</v>
      </c>
      <c r="D34" s="382">
        <v>21008</v>
      </c>
      <c r="E34" s="382">
        <v>2134</v>
      </c>
      <c r="F34" s="382">
        <v>2124</v>
      </c>
      <c r="G34" s="382">
        <v>2084</v>
      </c>
      <c r="H34" s="382">
        <v>22747</v>
      </c>
      <c r="I34" s="382">
        <v>22401</v>
      </c>
      <c r="J34" s="382">
        <v>21821</v>
      </c>
    </row>
    <row r="35" spans="1:10" ht="15" customHeight="1">
      <c r="A35" s="381" t="s">
        <v>589</v>
      </c>
      <c r="B35" s="382">
        <v>5374</v>
      </c>
      <c r="C35" s="382">
        <v>5246</v>
      </c>
      <c r="D35" s="382">
        <v>4837</v>
      </c>
      <c r="E35" s="382">
        <v>225</v>
      </c>
      <c r="F35" s="382">
        <v>224</v>
      </c>
      <c r="G35" s="382">
        <v>223</v>
      </c>
      <c r="H35" s="382">
        <v>5471</v>
      </c>
      <c r="I35" s="382">
        <v>5342</v>
      </c>
      <c r="J35" s="382">
        <v>4936</v>
      </c>
    </row>
    <row r="36" spans="1:10" ht="15" customHeight="1">
      <c r="A36" s="381" t="s">
        <v>590</v>
      </c>
      <c r="B36" s="382">
        <v>16129</v>
      </c>
      <c r="C36" s="382">
        <v>15952</v>
      </c>
      <c r="D36" s="382">
        <v>15922</v>
      </c>
      <c r="E36" s="382">
        <v>99</v>
      </c>
      <c r="F36" s="382">
        <v>99</v>
      </c>
      <c r="G36" s="382">
        <v>96</v>
      </c>
      <c r="H36" s="382">
        <v>16205</v>
      </c>
      <c r="I36" s="382">
        <v>16028</v>
      </c>
      <c r="J36" s="382">
        <v>15996</v>
      </c>
    </row>
    <row r="37" spans="1:10" ht="15" customHeight="1">
      <c r="A37" s="381" t="s">
        <v>591</v>
      </c>
      <c r="B37" s="382">
        <v>62841</v>
      </c>
      <c r="C37" s="382">
        <v>61178</v>
      </c>
      <c r="D37" s="382">
        <v>60227</v>
      </c>
      <c r="E37" s="382">
        <v>2815</v>
      </c>
      <c r="F37" s="382">
        <v>2799</v>
      </c>
      <c r="G37" s="382">
        <v>2698</v>
      </c>
      <c r="H37" s="382">
        <v>63789</v>
      </c>
      <c r="I37" s="382">
        <v>62110</v>
      </c>
      <c r="J37" s="382">
        <v>61145</v>
      </c>
    </row>
    <row r="38" spans="1:10" ht="15" customHeight="1">
      <c r="A38" s="1062" t="s">
        <v>592</v>
      </c>
      <c r="B38" s="1063">
        <v>592157</v>
      </c>
      <c r="C38" s="1063">
        <v>580195</v>
      </c>
      <c r="D38" s="1063">
        <v>539264</v>
      </c>
      <c r="E38" s="1063">
        <v>41474</v>
      </c>
      <c r="F38" s="1063">
        <v>41177</v>
      </c>
      <c r="G38" s="1063">
        <v>40129</v>
      </c>
      <c r="H38" s="1063">
        <v>610550</v>
      </c>
      <c r="I38" s="1063">
        <v>598291</v>
      </c>
      <c r="J38" s="1063">
        <v>557125</v>
      </c>
    </row>
    <row r="39" spans="1:10" ht="13.15" customHeight="1"/>
    <row r="40" spans="1:10" s="383" customFormat="1" ht="10.15" customHeight="1">
      <c r="A40" s="383" t="s">
        <v>593</v>
      </c>
    </row>
    <row r="41" spans="1:10" s="384" customFormat="1" ht="10.15" customHeight="1">
      <c r="A41" s="384" t="s">
        <v>594</v>
      </c>
    </row>
    <row r="42" spans="1:10" s="384" customFormat="1" ht="10.15" customHeight="1">
      <c r="A42" s="384" t="s">
        <v>595</v>
      </c>
    </row>
    <row r="43" spans="1:10" s="384" customFormat="1" ht="10.15" customHeight="1">
      <c r="A43" s="384" t="s">
        <v>596</v>
      </c>
    </row>
    <row r="44" spans="1:10" s="384" customFormat="1" ht="10.15" customHeight="1">
      <c r="A44" s="384" t="s">
        <v>597</v>
      </c>
    </row>
    <row r="45" spans="1:10" s="384" customFormat="1" ht="10.15" customHeight="1">
      <c r="A45" s="384" t="s">
        <v>598</v>
      </c>
    </row>
    <row r="46" spans="1:10" s="384" customFormat="1" ht="10.15" customHeight="1">
      <c r="A46" s="384" t="s">
        <v>599</v>
      </c>
    </row>
    <row r="47" spans="1:10" ht="13.15" customHeight="1"/>
    <row r="48" spans="1:10" ht="18">
      <c r="A48" s="1023" t="s">
        <v>918</v>
      </c>
    </row>
  </sheetData>
  <mergeCells count="8">
    <mergeCell ref="B8:D8"/>
    <mergeCell ref="E8:G8"/>
    <mergeCell ref="H8:J8"/>
    <mergeCell ref="A2:J2"/>
    <mergeCell ref="A3:J3"/>
    <mergeCell ref="A4:J4"/>
    <mergeCell ref="A5:J5"/>
    <mergeCell ref="B7:J7"/>
  </mergeCells>
  <hyperlinks>
    <hyperlink ref="A1" location="'Table of Contents'!A1" display="Return to Table of Contents" xr:uid="{77C56579-51C9-4CEA-ACD4-A9A9371324BF}"/>
    <hyperlink ref="A48" location="'Table of Contents'!A1" display="Return to Table of Contents" xr:uid="{22DEFFDE-EA71-4A88-BC24-F359CC54E6B0}"/>
  </hyperlinks>
  <pageMargins left="0" right="0" top="0" bottom="0" header="0.5" footer="0.5"/>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0F1B-B496-4ED1-A714-66C4A271B96D}">
  <dimension ref="A1:F45"/>
  <sheetViews>
    <sheetView topLeftCell="A21"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654</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31.9" customHeight="1">
      <c r="A7" s="1177" t="s">
        <v>656</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22102</v>
      </c>
      <c r="C10" s="382">
        <v>21802</v>
      </c>
      <c r="D10" s="382">
        <v>19275</v>
      </c>
      <c r="E10" s="382">
        <v>18818</v>
      </c>
      <c r="F10" s="382">
        <v>18266</v>
      </c>
    </row>
    <row r="11" spans="1:6" ht="15" customHeight="1">
      <c r="A11" s="381" t="s">
        <v>565</v>
      </c>
      <c r="B11" s="382">
        <v>63120</v>
      </c>
      <c r="C11" s="382">
        <v>59861</v>
      </c>
      <c r="D11" s="382">
        <v>51613</v>
      </c>
      <c r="E11" s="382">
        <v>47301</v>
      </c>
      <c r="F11" s="382">
        <v>47297</v>
      </c>
    </row>
    <row r="12" spans="1:6" ht="30" customHeight="1">
      <c r="A12" s="381" t="s">
        <v>566</v>
      </c>
      <c r="B12" s="382">
        <v>10807</v>
      </c>
      <c r="C12" s="382">
        <v>9969</v>
      </c>
      <c r="D12" s="382">
        <v>9846</v>
      </c>
      <c r="E12" s="382">
        <v>8667</v>
      </c>
      <c r="F12" s="382">
        <v>8780</v>
      </c>
    </row>
    <row r="13" spans="1:6" ht="15" customHeight="1">
      <c r="A13" s="381" t="s">
        <v>567</v>
      </c>
      <c r="B13" s="382">
        <v>2765</v>
      </c>
      <c r="C13" s="382">
        <v>2662</v>
      </c>
      <c r="D13" s="382">
        <v>2488</v>
      </c>
      <c r="E13" s="382">
        <v>2372</v>
      </c>
      <c r="F13" s="382">
        <v>2396</v>
      </c>
    </row>
    <row r="14" spans="1:6" ht="15" customHeight="1">
      <c r="A14" s="381" t="s">
        <v>568</v>
      </c>
      <c r="B14" s="382">
        <v>24605</v>
      </c>
      <c r="C14" s="382">
        <v>23707</v>
      </c>
      <c r="D14" s="382">
        <v>21934</v>
      </c>
      <c r="E14" s="382">
        <v>20380</v>
      </c>
      <c r="F14" s="382">
        <v>20364</v>
      </c>
    </row>
    <row r="15" spans="1:6" ht="30" customHeight="1">
      <c r="A15" s="381" t="s">
        <v>569</v>
      </c>
      <c r="B15" s="382">
        <v>21436</v>
      </c>
      <c r="C15" s="382">
        <v>21358</v>
      </c>
      <c r="D15" s="382">
        <v>19620</v>
      </c>
      <c r="E15" s="382">
        <v>18814</v>
      </c>
      <c r="F15" s="382">
        <v>18450</v>
      </c>
    </row>
    <row r="16" spans="1:6" ht="15" customHeight="1">
      <c r="A16" s="381" t="s">
        <v>570</v>
      </c>
      <c r="B16" s="382">
        <v>44090</v>
      </c>
      <c r="C16" s="382">
        <v>43188</v>
      </c>
      <c r="D16" s="382">
        <v>38269</v>
      </c>
      <c r="E16" s="382">
        <v>36465</v>
      </c>
      <c r="F16" s="382">
        <v>36850</v>
      </c>
    </row>
    <row r="17" spans="1:6" ht="15" customHeight="1">
      <c r="A17" s="381" t="s">
        <v>571</v>
      </c>
      <c r="B17" s="382">
        <v>1780</v>
      </c>
      <c r="C17" s="382">
        <v>1841</v>
      </c>
      <c r="D17" s="382">
        <v>1753</v>
      </c>
      <c r="E17" s="382">
        <v>1812</v>
      </c>
      <c r="F17" s="382">
        <v>1831</v>
      </c>
    </row>
    <row r="18" spans="1:6" ht="15" customHeight="1">
      <c r="A18" s="381" t="s">
        <v>572</v>
      </c>
      <c r="B18" s="382">
        <v>8179</v>
      </c>
      <c r="C18" s="382">
        <v>7669</v>
      </c>
      <c r="D18" s="382">
        <v>7036</v>
      </c>
      <c r="E18" s="382">
        <v>6984</v>
      </c>
      <c r="F18" s="382">
        <v>6917</v>
      </c>
    </row>
    <row r="19" spans="1:6" ht="15" customHeight="1">
      <c r="A19" s="381" t="s">
        <v>573</v>
      </c>
      <c r="B19" s="382">
        <v>46689</v>
      </c>
      <c r="C19" s="382">
        <v>47234</v>
      </c>
      <c r="D19" s="382">
        <v>42973</v>
      </c>
      <c r="E19" s="382">
        <v>43033</v>
      </c>
      <c r="F19" s="382">
        <v>43601</v>
      </c>
    </row>
    <row r="20" spans="1:6" ht="15" customHeight="1">
      <c r="A20" s="381" t="s">
        <v>574</v>
      </c>
      <c r="B20" s="382">
        <v>25426</v>
      </c>
      <c r="C20" s="382">
        <v>25108</v>
      </c>
      <c r="D20" s="382">
        <v>22187</v>
      </c>
      <c r="E20" s="382">
        <v>21656</v>
      </c>
      <c r="F20" s="382">
        <v>21815</v>
      </c>
    </row>
    <row r="21" spans="1:6" ht="30" customHeight="1">
      <c r="A21" s="381" t="s">
        <v>575</v>
      </c>
      <c r="B21" s="382">
        <v>5158</v>
      </c>
      <c r="C21" s="382">
        <v>5060</v>
      </c>
      <c r="D21" s="382">
        <v>4374</v>
      </c>
      <c r="E21" s="382">
        <v>4011</v>
      </c>
      <c r="F21" s="382">
        <v>4148</v>
      </c>
    </row>
    <row r="22" spans="1:6" ht="15" customHeight="1">
      <c r="A22" s="381" t="s">
        <v>576</v>
      </c>
      <c r="B22" s="382">
        <v>7049</v>
      </c>
      <c r="C22" s="382">
        <v>6792</v>
      </c>
      <c r="D22" s="382">
        <v>6559</v>
      </c>
      <c r="E22" s="382">
        <v>5852</v>
      </c>
      <c r="F22" s="382">
        <v>6020</v>
      </c>
    </row>
    <row r="23" spans="1:6" ht="30" customHeight="1">
      <c r="A23" s="381" t="s">
        <v>577</v>
      </c>
      <c r="B23" s="382">
        <v>17555</v>
      </c>
      <c r="C23" s="382">
        <v>16177</v>
      </c>
      <c r="D23" s="382">
        <v>14128</v>
      </c>
      <c r="E23" s="382">
        <v>14530</v>
      </c>
      <c r="F23" s="382">
        <v>14007</v>
      </c>
    </row>
    <row r="24" spans="1:6" ht="15" customHeight="1">
      <c r="A24" s="381" t="s">
        <v>578</v>
      </c>
      <c r="B24" s="382">
        <v>108821</v>
      </c>
      <c r="C24" s="382">
        <v>108410</v>
      </c>
      <c r="D24" s="382">
        <v>88777</v>
      </c>
      <c r="E24" s="382">
        <v>91811</v>
      </c>
      <c r="F24" s="382">
        <v>98039</v>
      </c>
    </row>
    <row r="25" spans="1:6" ht="15" customHeight="1">
      <c r="A25" s="381" t="s">
        <v>579</v>
      </c>
      <c r="B25" s="382">
        <v>1915</v>
      </c>
      <c r="C25" s="382">
        <v>1809</v>
      </c>
      <c r="D25" s="382">
        <v>1800</v>
      </c>
      <c r="E25" s="382">
        <v>1833</v>
      </c>
      <c r="F25" s="382">
        <v>1806</v>
      </c>
    </row>
    <row r="26" spans="1:6" ht="15" customHeight="1">
      <c r="A26" s="381" t="s">
        <v>580</v>
      </c>
      <c r="B26" s="382">
        <v>8571</v>
      </c>
      <c r="C26" s="382">
        <v>8305</v>
      </c>
      <c r="D26" s="382">
        <v>7179</v>
      </c>
      <c r="E26" s="382">
        <v>6164</v>
      </c>
      <c r="F26" s="382">
        <v>6675</v>
      </c>
    </row>
    <row r="27" spans="1:6" ht="30" customHeight="1">
      <c r="A27" s="381" t="s">
        <v>581</v>
      </c>
      <c r="B27" s="382">
        <v>48268</v>
      </c>
      <c r="C27" s="382">
        <v>46173</v>
      </c>
      <c r="D27" s="382">
        <v>38866</v>
      </c>
      <c r="E27" s="382">
        <v>35598</v>
      </c>
      <c r="F27" s="382">
        <v>33509</v>
      </c>
    </row>
    <row r="28" spans="1:6" ht="15" customHeight="1">
      <c r="A28" s="381" t="s">
        <v>582</v>
      </c>
      <c r="B28" s="382">
        <v>16722</v>
      </c>
      <c r="C28" s="382">
        <v>16460</v>
      </c>
      <c r="D28" s="382">
        <v>13953</v>
      </c>
      <c r="E28" s="382">
        <v>12659</v>
      </c>
      <c r="F28" s="382">
        <v>12623</v>
      </c>
    </row>
    <row r="29" spans="1:6" ht="15" customHeight="1">
      <c r="A29" s="381" t="s">
        <v>583</v>
      </c>
      <c r="B29" s="382">
        <v>15691</v>
      </c>
      <c r="C29" s="382">
        <v>14743</v>
      </c>
      <c r="D29" s="382">
        <v>13313</v>
      </c>
      <c r="E29" s="382">
        <v>12480</v>
      </c>
      <c r="F29" s="382">
        <v>11884</v>
      </c>
    </row>
    <row r="30" spans="1:6" ht="15" customHeight="1">
      <c r="A30" s="381" t="s">
        <v>584</v>
      </c>
      <c r="B30" s="382">
        <v>15100</v>
      </c>
      <c r="C30" s="382">
        <v>14815</v>
      </c>
      <c r="D30" s="382">
        <v>13622</v>
      </c>
      <c r="E30" s="382">
        <v>12384</v>
      </c>
      <c r="F30" s="382">
        <v>11345</v>
      </c>
    </row>
    <row r="31" spans="1:6" ht="30" customHeight="1">
      <c r="A31" s="381" t="s">
        <v>585</v>
      </c>
      <c r="B31" s="382">
        <v>11111</v>
      </c>
      <c r="C31" s="382">
        <v>10865</v>
      </c>
      <c r="D31" s="382">
        <v>9930</v>
      </c>
      <c r="E31" s="382">
        <v>9444</v>
      </c>
      <c r="F31" s="382">
        <v>9422</v>
      </c>
    </row>
    <row r="32" spans="1:6" ht="15" customHeight="1">
      <c r="A32" s="381" t="s">
        <v>586</v>
      </c>
      <c r="B32" s="382">
        <v>41030</v>
      </c>
      <c r="C32" s="382">
        <v>39907</v>
      </c>
      <c r="D32" s="382">
        <v>36780</v>
      </c>
      <c r="E32" s="382">
        <v>33702</v>
      </c>
      <c r="F32" s="382">
        <v>31618</v>
      </c>
    </row>
    <row r="33" spans="1:6" ht="15" customHeight="1">
      <c r="A33" s="381" t="s">
        <v>587</v>
      </c>
      <c r="B33" s="382">
        <v>21356</v>
      </c>
      <c r="C33" s="382">
        <v>21041</v>
      </c>
      <c r="D33" s="382">
        <v>18720</v>
      </c>
      <c r="E33" s="382">
        <v>18470</v>
      </c>
      <c r="F33" s="382">
        <v>18239</v>
      </c>
    </row>
    <row r="34" spans="1:6" ht="15" customHeight="1">
      <c r="A34" s="381" t="s">
        <v>588</v>
      </c>
      <c r="B34" s="382">
        <v>29064</v>
      </c>
      <c r="C34" s="382">
        <v>28417</v>
      </c>
      <c r="D34" s="382">
        <v>25851</v>
      </c>
      <c r="E34" s="382">
        <v>24026</v>
      </c>
      <c r="F34" s="382">
        <v>21911</v>
      </c>
    </row>
    <row r="35" spans="1:6" ht="15" customHeight="1">
      <c r="A35" s="381" t="s">
        <v>589</v>
      </c>
      <c r="B35" s="382">
        <v>5946</v>
      </c>
      <c r="C35" s="382">
        <v>5629</v>
      </c>
      <c r="D35" s="382">
        <v>5111</v>
      </c>
      <c r="E35" s="382">
        <v>5285</v>
      </c>
      <c r="F35" s="382">
        <v>5374</v>
      </c>
    </row>
    <row r="36" spans="1:6" ht="15" customHeight="1">
      <c r="A36" s="381" t="s">
        <v>590</v>
      </c>
      <c r="B36" s="382">
        <v>18244</v>
      </c>
      <c r="C36" s="382">
        <v>17914</v>
      </c>
      <c r="D36" s="382">
        <v>16402</v>
      </c>
      <c r="E36" s="382">
        <v>17032</v>
      </c>
      <c r="F36" s="382">
        <v>16129</v>
      </c>
    </row>
    <row r="37" spans="1:6" ht="15" customHeight="1">
      <c r="A37" s="381" t="s">
        <v>591</v>
      </c>
      <c r="B37" s="382">
        <v>67393</v>
      </c>
      <c r="C37" s="382">
        <v>68271</v>
      </c>
      <c r="D37" s="382">
        <v>67356</v>
      </c>
      <c r="E37" s="382">
        <v>62089</v>
      </c>
      <c r="F37" s="382">
        <v>62841</v>
      </c>
    </row>
    <row r="38" spans="1:6" ht="15" customHeight="1">
      <c r="A38" s="381" t="s">
        <v>592</v>
      </c>
      <c r="B38" s="382">
        <v>709993</v>
      </c>
      <c r="C38" s="382">
        <v>695187</v>
      </c>
      <c r="D38" s="382">
        <v>619715</v>
      </c>
      <c r="E38" s="382">
        <v>593672</v>
      </c>
      <c r="F38" s="382">
        <v>592157</v>
      </c>
    </row>
    <row r="39" spans="1:6" ht="13.15" customHeight="1"/>
    <row r="40" spans="1:6" s="383" customFormat="1" ht="10.15" customHeight="1">
      <c r="A40" s="383" t="s">
        <v>662</v>
      </c>
    </row>
    <row r="41" spans="1:6" s="384" customFormat="1" ht="10.15" customHeight="1">
      <c r="A41" s="384" t="s">
        <v>663</v>
      </c>
    </row>
    <row r="42" spans="1:6" s="384" customFormat="1" ht="10.15" customHeight="1">
      <c r="A42" s="384" t="s">
        <v>664</v>
      </c>
    </row>
    <row r="43" spans="1:6" s="384" customFormat="1" ht="10.15" customHeight="1">
      <c r="A43" s="384" t="s">
        <v>665</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574FD606-C78B-4FFC-9AFE-502EF6D25D81}"/>
    <hyperlink ref="A45" location="'Table of Contents'!A1" display="Return to Table of Contents" xr:uid="{A3793A76-FE6F-4886-B785-AEA7CDD4E248}"/>
  </hyperlinks>
  <pageMargins left="0" right="0" top="0" bottom="0" header="0.5" footer="0.5"/>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9321-4B9B-4751-B4A9-FA2E12C64CE0}">
  <dimension ref="A1:F45"/>
  <sheetViews>
    <sheetView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666</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16.149999999999999" customHeight="1">
      <c r="A7" s="1177" t="s">
        <v>667</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2123</v>
      </c>
      <c r="C10" s="382">
        <v>2332</v>
      </c>
      <c r="D10" s="382">
        <v>2503</v>
      </c>
      <c r="E10" s="382">
        <v>2379</v>
      </c>
      <c r="F10" s="382">
        <v>2203</v>
      </c>
    </row>
    <row r="11" spans="1:6" ht="15" customHeight="1">
      <c r="A11" s="381" t="s">
        <v>565</v>
      </c>
      <c r="B11" s="382">
        <v>3630</v>
      </c>
      <c r="C11" s="382">
        <v>3792</v>
      </c>
      <c r="D11" s="382">
        <v>3756</v>
      </c>
      <c r="E11" s="382">
        <v>3446</v>
      </c>
      <c r="F11" s="382">
        <v>3310</v>
      </c>
    </row>
    <row r="12" spans="1:6" ht="30" customHeight="1">
      <c r="A12" s="381" t="s">
        <v>566</v>
      </c>
      <c r="B12" s="382">
        <v>809</v>
      </c>
      <c r="C12" s="382">
        <v>780</v>
      </c>
      <c r="D12" s="382">
        <v>747</v>
      </c>
      <c r="E12" s="382">
        <v>670</v>
      </c>
      <c r="F12" s="382">
        <v>665</v>
      </c>
    </row>
    <row r="13" spans="1:6" ht="15" customHeight="1">
      <c r="A13" s="381" t="s">
        <v>567</v>
      </c>
      <c r="B13" s="382">
        <v>249</v>
      </c>
      <c r="C13" s="382">
        <v>266</v>
      </c>
      <c r="D13" s="382">
        <v>274</v>
      </c>
      <c r="E13" s="382">
        <v>277</v>
      </c>
      <c r="F13" s="382">
        <v>255</v>
      </c>
    </row>
    <row r="14" spans="1:6" ht="15" customHeight="1">
      <c r="A14" s="381" t="s">
        <v>568</v>
      </c>
      <c r="B14" s="382">
        <v>2095</v>
      </c>
      <c r="C14" s="382">
        <v>2136</v>
      </c>
      <c r="D14" s="382">
        <v>2141</v>
      </c>
      <c r="E14" s="382">
        <v>1989</v>
      </c>
      <c r="F14" s="382">
        <v>1863</v>
      </c>
    </row>
    <row r="15" spans="1:6" ht="30" customHeight="1">
      <c r="A15" s="381" t="s">
        <v>569</v>
      </c>
      <c r="B15" s="382">
        <v>1310</v>
      </c>
      <c r="C15" s="382">
        <v>1285</v>
      </c>
      <c r="D15" s="382">
        <v>1344</v>
      </c>
      <c r="E15" s="382">
        <v>1309</v>
      </c>
      <c r="F15" s="382">
        <v>1131</v>
      </c>
    </row>
    <row r="16" spans="1:6" ht="15" customHeight="1">
      <c r="A16" s="381" t="s">
        <v>570</v>
      </c>
      <c r="B16" s="382">
        <v>4013</v>
      </c>
      <c r="C16" s="382">
        <v>4066</v>
      </c>
      <c r="D16" s="382">
        <v>4360</v>
      </c>
      <c r="E16" s="382">
        <v>4017</v>
      </c>
      <c r="F16" s="382">
        <v>3535</v>
      </c>
    </row>
    <row r="17" spans="1:6" ht="15" customHeight="1">
      <c r="A17" s="381" t="s">
        <v>571</v>
      </c>
      <c r="B17" s="382">
        <v>27</v>
      </c>
      <c r="C17" s="382">
        <v>50</v>
      </c>
      <c r="D17" s="382">
        <v>102</v>
      </c>
      <c r="E17" s="382">
        <v>122</v>
      </c>
      <c r="F17" s="382">
        <v>105</v>
      </c>
    </row>
    <row r="18" spans="1:6" ht="15" customHeight="1">
      <c r="A18" s="381" t="s">
        <v>572</v>
      </c>
      <c r="B18" s="382">
        <v>321</v>
      </c>
      <c r="C18" s="382">
        <v>300</v>
      </c>
      <c r="D18" s="382">
        <v>310</v>
      </c>
      <c r="E18" s="382">
        <v>312</v>
      </c>
      <c r="F18" s="382">
        <v>296</v>
      </c>
    </row>
    <row r="19" spans="1:6" ht="15" customHeight="1">
      <c r="A19" s="381" t="s">
        <v>573</v>
      </c>
      <c r="B19" s="382">
        <v>0</v>
      </c>
      <c r="C19" s="382">
        <v>0</v>
      </c>
      <c r="D19" s="382">
        <v>0</v>
      </c>
      <c r="E19" s="382">
        <v>0</v>
      </c>
      <c r="F19" s="382">
        <v>98</v>
      </c>
    </row>
    <row r="20" spans="1:6" ht="15" customHeight="1">
      <c r="A20" s="381" t="s">
        <v>574</v>
      </c>
      <c r="B20" s="382">
        <v>3506</v>
      </c>
      <c r="C20" s="382">
        <v>3539</v>
      </c>
      <c r="D20" s="382">
        <v>3385</v>
      </c>
      <c r="E20" s="382">
        <v>3171</v>
      </c>
      <c r="F20" s="382">
        <v>2955</v>
      </c>
    </row>
    <row r="21" spans="1:6" ht="30" customHeight="1">
      <c r="A21" s="381" t="s">
        <v>575</v>
      </c>
      <c r="B21" s="382">
        <v>190</v>
      </c>
      <c r="C21" s="382">
        <v>193</v>
      </c>
      <c r="D21" s="382">
        <v>206</v>
      </c>
      <c r="E21" s="382">
        <v>219</v>
      </c>
      <c r="F21" s="382">
        <v>233</v>
      </c>
    </row>
    <row r="22" spans="1:6" ht="15" customHeight="1">
      <c r="A22" s="381" t="s">
        <v>576</v>
      </c>
      <c r="B22" s="382">
        <v>132</v>
      </c>
      <c r="C22" s="382">
        <v>270</v>
      </c>
      <c r="D22" s="382">
        <v>291</v>
      </c>
      <c r="E22" s="382">
        <v>296</v>
      </c>
      <c r="F22" s="382">
        <v>299</v>
      </c>
    </row>
    <row r="23" spans="1:6" ht="30" customHeight="1">
      <c r="A23" s="381" t="s">
        <v>577</v>
      </c>
      <c r="B23" s="382">
        <v>864</v>
      </c>
      <c r="C23" s="382">
        <v>871</v>
      </c>
      <c r="D23" s="382">
        <v>917</v>
      </c>
      <c r="E23" s="382">
        <v>886</v>
      </c>
      <c r="F23" s="382">
        <v>915</v>
      </c>
    </row>
    <row r="24" spans="1:6" ht="15" customHeight="1">
      <c r="A24" s="381" t="s">
        <v>578</v>
      </c>
      <c r="B24" s="382">
        <v>4817</v>
      </c>
      <c r="C24" s="382">
        <v>5134</v>
      </c>
      <c r="D24" s="382">
        <v>5511</v>
      </c>
      <c r="E24" s="382">
        <v>5592</v>
      </c>
      <c r="F24" s="382">
        <v>5515</v>
      </c>
    </row>
    <row r="25" spans="1:6" ht="15" customHeight="1">
      <c r="A25" s="381" t="s">
        <v>579</v>
      </c>
      <c r="B25" s="382">
        <v>31</v>
      </c>
      <c r="C25" s="382">
        <v>52</v>
      </c>
      <c r="D25" s="382">
        <v>82</v>
      </c>
      <c r="E25" s="382">
        <v>84</v>
      </c>
      <c r="F25" s="382">
        <v>69</v>
      </c>
    </row>
    <row r="26" spans="1:6" ht="15" customHeight="1">
      <c r="A26" s="381" t="s">
        <v>580</v>
      </c>
      <c r="B26" s="382">
        <v>699</v>
      </c>
      <c r="C26" s="382">
        <v>748</v>
      </c>
      <c r="D26" s="382">
        <v>775</v>
      </c>
      <c r="E26" s="382">
        <v>734</v>
      </c>
      <c r="F26" s="382">
        <v>641</v>
      </c>
    </row>
    <row r="27" spans="1:6" ht="30" customHeight="1">
      <c r="A27" s="381" t="s">
        <v>581</v>
      </c>
      <c r="B27" s="382">
        <v>2088</v>
      </c>
      <c r="C27" s="382">
        <v>2209</v>
      </c>
      <c r="D27" s="382">
        <v>2240</v>
      </c>
      <c r="E27" s="382">
        <v>2269</v>
      </c>
      <c r="F27" s="382">
        <v>2131</v>
      </c>
    </row>
    <row r="28" spans="1:6" ht="15" customHeight="1">
      <c r="A28" s="381" t="s">
        <v>582</v>
      </c>
      <c r="B28" s="382">
        <v>871</v>
      </c>
      <c r="C28" s="382">
        <v>868</v>
      </c>
      <c r="D28" s="382">
        <v>813</v>
      </c>
      <c r="E28" s="382">
        <v>750</v>
      </c>
      <c r="F28" s="382">
        <v>725</v>
      </c>
    </row>
    <row r="29" spans="1:6" ht="15" customHeight="1">
      <c r="A29" s="381" t="s">
        <v>583</v>
      </c>
      <c r="B29" s="382">
        <v>914</v>
      </c>
      <c r="C29" s="382">
        <v>916</v>
      </c>
      <c r="D29" s="382">
        <v>961</v>
      </c>
      <c r="E29" s="382">
        <v>992</v>
      </c>
      <c r="F29" s="382">
        <v>889</v>
      </c>
    </row>
    <row r="30" spans="1:6" ht="15" customHeight="1">
      <c r="A30" s="381" t="s">
        <v>584</v>
      </c>
      <c r="B30" s="382">
        <v>1849</v>
      </c>
      <c r="C30" s="382">
        <v>1850</v>
      </c>
      <c r="D30" s="382">
        <v>1843</v>
      </c>
      <c r="E30" s="382">
        <v>1696</v>
      </c>
      <c r="F30" s="382">
        <v>1664</v>
      </c>
    </row>
    <row r="31" spans="1:6" ht="30" customHeight="1">
      <c r="A31" s="381" t="s">
        <v>585</v>
      </c>
      <c r="B31" s="382">
        <v>599</v>
      </c>
      <c r="C31" s="382">
        <v>623</v>
      </c>
      <c r="D31" s="382">
        <v>623</v>
      </c>
      <c r="E31" s="382">
        <v>627</v>
      </c>
      <c r="F31" s="382">
        <v>565</v>
      </c>
    </row>
    <row r="32" spans="1:6" ht="15" customHeight="1">
      <c r="A32" s="381" t="s">
        <v>586</v>
      </c>
      <c r="B32" s="382">
        <v>6147</v>
      </c>
      <c r="C32" s="382">
        <v>6002</v>
      </c>
      <c r="D32" s="382">
        <v>5961</v>
      </c>
      <c r="E32" s="382">
        <v>5442</v>
      </c>
      <c r="F32" s="382">
        <v>5055</v>
      </c>
    </row>
    <row r="33" spans="1:6" ht="15" customHeight="1">
      <c r="A33" s="381" t="s">
        <v>587</v>
      </c>
      <c r="B33" s="382">
        <v>1192</v>
      </c>
      <c r="C33" s="382">
        <v>1248</v>
      </c>
      <c r="D33" s="382">
        <v>1243</v>
      </c>
      <c r="E33" s="382">
        <v>1147</v>
      </c>
      <c r="F33" s="382">
        <v>1084</v>
      </c>
    </row>
    <row r="34" spans="1:6" ht="15" customHeight="1">
      <c r="A34" s="381" t="s">
        <v>588</v>
      </c>
      <c r="B34" s="382">
        <v>2451</v>
      </c>
      <c r="C34" s="382">
        <v>2586</v>
      </c>
      <c r="D34" s="382">
        <v>2374</v>
      </c>
      <c r="E34" s="382">
        <v>2252</v>
      </c>
      <c r="F34" s="382">
        <v>2134</v>
      </c>
    </row>
    <row r="35" spans="1:6" ht="15" customHeight="1">
      <c r="A35" s="381" t="s">
        <v>589</v>
      </c>
      <c r="B35" s="382">
        <v>203</v>
      </c>
      <c r="C35" s="382">
        <v>217</v>
      </c>
      <c r="D35" s="382">
        <v>228</v>
      </c>
      <c r="E35" s="382">
        <v>230</v>
      </c>
      <c r="F35" s="382">
        <v>225</v>
      </c>
    </row>
    <row r="36" spans="1:6" ht="15" customHeight="1">
      <c r="A36" s="381" t="s">
        <v>590</v>
      </c>
      <c r="B36" s="382">
        <v>59</v>
      </c>
      <c r="C36" s="382">
        <v>83</v>
      </c>
      <c r="D36" s="382">
        <v>99</v>
      </c>
      <c r="E36" s="382">
        <v>101</v>
      </c>
      <c r="F36" s="382">
        <v>99</v>
      </c>
    </row>
    <row r="37" spans="1:6" ht="15" customHeight="1">
      <c r="A37" s="381" t="s">
        <v>591</v>
      </c>
      <c r="B37" s="382">
        <v>1288</v>
      </c>
      <c r="C37" s="382">
        <v>2062</v>
      </c>
      <c r="D37" s="382">
        <v>2727</v>
      </c>
      <c r="E37" s="382">
        <v>2898</v>
      </c>
      <c r="F37" s="382">
        <v>2815</v>
      </c>
    </row>
    <row r="38" spans="1:6" ht="15" customHeight="1">
      <c r="A38" s="381" t="s">
        <v>592</v>
      </c>
      <c r="B38" s="382">
        <v>42477</v>
      </c>
      <c r="C38" s="382">
        <v>44478</v>
      </c>
      <c r="D38" s="382">
        <v>45816</v>
      </c>
      <c r="E38" s="382">
        <v>43907</v>
      </c>
      <c r="F38" s="382">
        <v>41474</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664</v>
      </c>
    </row>
    <row r="43" spans="1:6" s="384" customFormat="1" ht="10.15" customHeight="1">
      <c r="A43" s="384" t="s">
        <v>668</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F69FB994-A679-484D-BD22-843EF79B35A8}"/>
    <hyperlink ref="A45" location="'Table of Contents'!A1" display="Return to Table of Contents" xr:uid="{17DED7AB-E2F7-4255-BDF9-E5BC54366066}"/>
  </hyperlinks>
  <pageMargins left="0" right="0" top="0" bottom="0" header="0.5" footer="0.5"/>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4687-C50E-4D17-86A9-D3BB5079FB30}">
  <dimension ref="A1:F45"/>
  <sheetViews>
    <sheetView topLeftCell="A30"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669</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48" customHeight="1">
      <c r="A7" s="1177" t="s">
        <v>670</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22834</v>
      </c>
      <c r="C10" s="382">
        <v>22591</v>
      </c>
      <c r="D10" s="382">
        <v>20101</v>
      </c>
      <c r="E10" s="382">
        <v>19678</v>
      </c>
      <c r="F10" s="382">
        <v>18979</v>
      </c>
    </row>
    <row r="11" spans="1:6" ht="15" customHeight="1">
      <c r="A11" s="381" t="s">
        <v>565</v>
      </c>
      <c r="B11" s="382">
        <v>64413</v>
      </c>
      <c r="C11" s="382">
        <v>61247</v>
      </c>
      <c r="D11" s="382">
        <v>53097</v>
      </c>
      <c r="E11" s="382">
        <v>48690</v>
      </c>
      <c r="F11" s="382">
        <v>48597</v>
      </c>
    </row>
    <row r="12" spans="1:6" ht="30" customHeight="1">
      <c r="A12" s="381" t="s">
        <v>566</v>
      </c>
      <c r="B12" s="382">
        <v>11029</v>
      </c>
      <c r="C12" s="382">
        <v>10209</v>
      </c>
      <c r="D12" s="382">
        <v>10092</v>
      </c>
      <c r="E12" s="382">
        <v>8855</v>
      </c>
      <c r="F12" s="382">
        <v>8987</v>
      </c>
    </row>
    <row r="13" spans="1:6" ht="15" customHeight="1">
      <c r="A13" s="381" t="s">
        <v>567</v>
      </c>
      <c r="B13" s="382">
        <v>2947</v>
      </c>
      <c r="C13" s="382">
        <v>2846</v>
      </c>
      <c r="D13" s="382">
        <v>2693</v>
      </c>
      <c r="E13" s="382">
        <v>2584</v>
      </c>
      <c r="F13" s="382">
        <v>2580</v>
      </c>
    </row>
    <row r="14" spans="1:6" ht="15" customHeight="1">
      <c r="A14" s="381" t="s">
        <v>568</v>
      </c>
      <c r="B14" s="382">
        <v>25498</v>
      </c>
      <c r="C14" s="382">
        <v>24652</v>
      </c>
      <c r="D14" s="382">
        <v>22846</v>
      </c>
      <c r="E14" s="382">
        <v>21293</v>
      </c>
      <c r="F14" s="382">
        <v>21187</v>
      </c>
    </row>
    <row r="15" spans="1:6" ht="30" customHeight="1">
      <c r="A15" s="381" t="s">
        <v>569</v>
      </c>
      <c r="B15" s="382">
        <v>22235</v>
      </c>
      <c r="C15" s="382">
        <v>22170</v>
      </c>
      <c r="D15" s="382">
        <v>20465</v>
      </c>
      <c r="E15" s="382">
        <v>19620</v>
      </c>
      <c r="F15" s="382">
        <v>19094</v>
      </c>
    </row>
    <row r="16" spans="1:6" ht="15" customHeight="1">
      <c r="A16" s="381" t="s">
        <v>570</v>
      </c>
      <c r="B16" s="382">
        <v>45770</v>
      </c>
      <c r="C16" s="382">
        <v>44887</v>
      </c>
      <c r="D16" s="382">
        <v>40282</v>
      </c>
      <c r="E16" s="382">
        <v>38261</v>
      </c>
      <c r="F16" s="382">
        <v>38346</v>
      </c>
    </row>
    <row r="17" spans="1:6" ht="15" customHeight="1">
      <c r="A17" s="381" t="s">
        <v>571</v>
      </c>
      <c r="B17" s="382">
        <v>1788</v>
      </c>
      <c r="C17" s="382">
        <v>1849</v>
      </c>
      <c r="D17" s="382">
        <v>1783</v>
      </c>
      <c r="E17" s="382">
        <v>1843</v>
      </c>
      <c r="F17" s="382">
        <v>1848</v>
      </c>
    </row>
    <row r="18" spans="1:6" ht="15" customHeight="1">
      <c r="A18" s="381" t="s">
        <v>572</v>
      </c>
      <c r="B18" s="382">
        <v>8284</v>
      </c>
      <c r="C18" s="382">
        <v>7772</v>
      </c>
      <c r="D18" s="382">
        <v>7125</v>
      </c>
      <c r="E18" s="382">
        <v>7083</v>
      </c>
      <c r="F18" s="382">
        <v>7021</v>
      </c>
    </row>
    <row r="19" spans="1:6" ht="15" customHeight="1">
      <c r="A19" s="381" t="s">
        <v>573</v>
      </c>
      <c r="B19" s="382">
        <v>46689</v>
      </c>
      <c r="C19" s="382">
        <v>47234</v>
      </c>
      <c r="D19" s="382">
        <v>42973</v>
      </c>
      <c r="E19" s="382">
        <v>43033</v>
      </c>
      <c r="F19" s="382">
        <v>43647</v>
      </c>
    </row>
    <row r="20" spans="1:6" ht="15" customHeight="1">
      <c r="A20" s="381" t="s">
        <v>574</v>
      </c>
      <c r="B20" s="382">
        <v>27021</v>
      </c>
      <c r="C20" s="382">
        <v>26745</v>
      </c>
      <c r="D20" s="382">
        <v>23794</v>
      </c>
      <c r="E20" s="382">
        <v>23177</v>
      </c>
      <c r="F20" s="382">
        <v>23194</v>
      </c>
    </row>
    <row r="21" spans="1:6" ht="30" customHeight="1">
      <c r="A21" s="381" t="s">
        <v>575</v>
      </c>
      <c r="B21" s="382">
        <v>5255</v>
      </c>
      <c r="C21" s="382">
        <v>5162</v>
      </c>
      <c r="D21" s="382">
        <v>4476</v>
      </c>
      <c r="E21" s="382">
        <v>4117</v>
      </c>
      <c r="F21" s="382">
        <v>4268</v>
      </c>
    </row>
    <row r="22" spans="1:6" ht="15" customHeight="1">
      <c r="A22" s="381" t="s">
        <v>576</v>
      </c>
      <c r="B22" s="382">
        <v>7082</v>
      </c>
      <c r="C22" s="382">
        <v>6924</v>
      </c>
      <c r="D22" s="382">
        <v>6679</v>
      </c>
      <c r="E22" s="382">
        <v>5980</v>
      </c>
      <c r="F22" s="382">
        <v>6166</v>
      </c>
    </row>
    <row r="23" spans="1:6" ht="30" customHeight="1">
      <c r="A23" s="381" t="s">
        <v>577</v>
      </c>
      <c r="B23" s="382">
        <v>18042</v>
      </c>
      <c r="C23" s="382">
        <v>16624</v>
      </c>
      <c r="D23" s="382">
        <v>14572</v>
      </c>
      <c r="E23" s="382">
        <v>14989</v>
      </c>
      <c r="F23" s="382">
        <v>14469</v>
      </c>
    </row>
    <row r="24" spans="1:6" ht="15" customHeight="1">
      <c r="A24" s="381" t="s">
        <v>578</v>
      </c>
      <c r="B24" s="382">
        <v>110914</v>
      </c>
      <c r="C24" s="382">
        <v>110753</v>
      </c>
      <c r="D24" s="382">
        <v>91220</v>
      </c>
      <c r="E24" s="382">
        <v>94206</v>
      </c>
      <c r="F24" s="382">
        <v>100336</v>
      </c>
    </row>
    <row r="25" spans="1:6" ht="15" customHeight="1">
      <c r="A25" s="381" t="s">
        <v>579</v>
      </c>
      <c r="B25" s="382">
        <v>1940</v>
      </c>
      <c r="C25" s="382">
        <v>1847</v>
      </c>
      <c r="D25" s="382">
        <v>1855</v>
      </c>
      <c r="E25" s="382">
        <v>1897</v>
      </c>
      <c r="F25" s="382">
        <v>1844</v>
      </c>
    </row>
    <row r="26" spans="1:6" ht="15" customHeight="1">
      <c r="A26" s="381" t="s">
        <v>580</v>
      </c>
      <c r="B26" s="382">
        <v>8971</v>
      </c>
      <c r="C26" s="382">
        <v>8750</v>
      </c>
      <c r="D26" s="382">
        <v>7652</v>
      </c>
      <c r="E26" s="382">
        <v>6611</v>
      </c>
      <c r="F26" s="382">
        <v>7062</v>
      </c>
    </row>
    <row r="27" spans="1:6" ht="30" customHeight="1">
      <c r="A27" s="381" t="s">
        <v>581</v>
      </c>
      <c r="B27" s="382">
        <v>49210</v>
      </c>
      <c r="C27" s="382">
        <v>47121</v>
      </c>
      <c r="D27" s="382">
        <v>39952</v>
      </c>
      <c r="E27" s="382">
        <v>36744</v>
      </c>
      <c r="F27" s="382">
        <v>34531</v>
      </c>
    </row>
    <row r="28" spans="1:6" ht="15" customHeight="1">
      <c r="A28" s="381" t="s">
        <v>582</v>
      </c>
      <c r="B28" s="382">
        <v>17067</v>
      </c>
      <c r="C28" s="382">
        <v>16783</v>
      </c>
      <c r="D28" s="382">
        <v>14217</v>
      </c>
      <c r="E28" s="382">
        <v>12911</v>
      </c>
      <c r="F28" s="382">
        <v>12872</v>
      </c>
    </row>
    <row r="29" spans="1:6" ht="15" customHeight="1">
      <c r="A29" s="381" t="s">
        <v>583</v>
      </c>
      <c r="B29" s="382">
        <v>16005</v>
      </c>
      <c r="C29" s="382">
        <v>15044</v>
      </c>
      <c r="D29" s="382">
        <v>13675</v>
      </c>
      <c r="E29" s="382">
        <v>12838</v>
      </c>
      <c r="F29" s="382">
        <v>12217</v>
      </c>
    </row>
    <row r="30" spans="1:6" ht="15" customHeight="1">
      <c r="A30" s="381" t="s">
        <v>584</v>
      </c>
      <c r="B30" s="382">
        <v>15881</v>
      </c>
      <c r="C30" s="382">
        <v>15582</v>
      </c>
      <c r="D30" s="382">
        <v>14400</v>
      </c>
      <c r="E30" s="382">
        <v>13151</v>
      </c>
      <c r="F30" s="382">
        <v>11977</v>
      </c>
    </row>
    <row r="31" spans="1:6" ht="30" customHeight="1">
      <c r="A31" s="381" t="s">
        <v>585</v>
      </c>
      <c r="B31" s="382">
        <v>11466</v>
      </c>
      <c r="C31" s="382">
        <v>11234</v>
      </c>
      <c r="D31" s="382">
        <v>10300</v>
      </c>
      <c r="E31" s="382">
        <v>9809</v>
      </c>
      <c r="F31" s="382">
        <v>9740</v>
      </c>
    </row>
    <row r="32" spans="1:6" ht="15" customHeight="1">
      <c r="A32" s="381" t="s">
        <v>586</v>
      </c>
      <c r="B32" s="382">
        <v>44819</v>
      </c>
      <c r="C32" s="382">
        <v>43511</v>
      </c>
      <c r="D32" s="382">
        <v>40327</v>
      </c>
      <c r="E32" s="382">
        <v>37043</v>
      </c>
      <c r="F32" s="382">
        <v>34618</v>
      </c>
    </row>
    <row r="33" spans="1:6" ht="15" customHeight="1">
      <c r="A33" s="381" t="s">
        <v>587</v>
      </c>
      <c r="B33" s="382">
        <v>21944</v>
      </c>
      <c r="C33" s="382">
        <v>21648</v>
      </c>
      <c r="D33" s="382">
        <v>19275</v>
      </c>
      <c r="E33" s="382">
        <v>19012</v>
      </c>
      <c r="F33" s="382">
        <v>18758</v>
      </c>
    </row>
    <row r="34" spans="1:6" ht="15" customHeight="1">
      <c r="A34" s="381" t="s">
        <v>588</v>
      </c>
      <c r="B34" s="382">
        <v>29908</v>
      </c>
      <c r="C34" s="382">
        <v>29317</v>
      </c>
      <c r="D34" s="382">
        <v>26622</v>
      </c>
      <c r="E34" s="382">
        <v>24870</v>
      </c>
      <c r="F34" s="382">
        <v>22747</v>
      </c>
    </row>
    <row r="35" spans="1:6" ht="15" customHeight="1">
      <c r="A35" s="381" t="s">
        <v>589</v>
      </c>
      <c r="B35" s="382">
        <v>6024</v>
      </c>
      <c r="C35" s="382">
        <v>5714</v>
      </c>
      <c r="D35" s="382">
        <v>5190</v>
      </c>
      <c r="E35" s="382">
        <v>5373</v>
      </c>
      <c r="F35" s="382">
        <v>5471</v>
      </c>
    </row>
    <row r="36" spans="1:6" ht="15" customHeight="1">
      <c r="A36" s="381" t="s">
        <v>590</v>
      </c>
      <c r="B36" s="382">
        <v>18289</v>
      </c>
      <c r="C36" s="382">
        <v>17978</v>
      </c>
      <c r="D36" s="382">
        <v>16464</v>
      </c>
      <c r="E36" s="382">
        <v>17110</v>
      </c>
      <c r="F36" s="382">
        <v>16205</v>
      </c>
    </row>
    <row r="37" spans="1:6" ht="15" customHeight="1">
      <c r="A37" s="381" t="s">
        <v>591</v>
      </c>
      <c r="B37" s="382">
        <v>67815</v>
      </c>
      <c r="C37" s="382">
        <v>68850</v>
      </c>
      <c r="D37" s="382">
        <v>68056</v>
      </c>
      <c r="E37" s="382">
        <v>62976</v>
      </c>
      <c r="F37" s="382">
        <v>63789</v>
      </c>
    </row>
    <row r="38" spans="1:6" ht="15" customHeight="1">
      <c r="A38" s="381" t="s">
        <v>592</v>
      </c>
      <c r="B38" s="382">
        <v>729140</v>
      </c>
      <c r="C38" s="382">
        <v>715044</v>
      </c>
      <c r="D38" s="382">
        <v>640183</v>
      </c>
      <c r="E38" s="382">
        <v>613754</v>
      </c>
      <c r="F38" s="382">
        <v>610550</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664</v>
      </c>
    </row>
    <row r="43" spans="1:6" s="384" customFormat="1" ht="10.15" customHeight="1">
      <c r="A43" s="384" t="s">
        <v>603</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8EBE9EBE-971B-465E-A835-21D489FFF179}"/>
    <hyperlink ref="A45" location="'Table of Contents'!A1" display="Return to Table of Contents" xr:uid="{4A67E64F-871E-440D-8E88-5908AA223431}"/>
  </hyperlinks>
  <pageMargins left="0" right="0" top="0" bottom="0" header="0.5" footer="0.5"/>
  <pageSetup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6CF4-58CC-4820-8D7B-2C001550D635}">
  <dimension ref="A1:F45"/>
  <sheetViews>
    <sheetView topLeftCell="A28"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671</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31.9" customHeight="1">
      <c r="A7" s="1177" t="s">
        <v>672</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21715</v>
      </c>
      <c r="C10" s="382">
        <v>21386</v>
      </c>
      <c r="D10" s="382">
        <v>19035</v>
      </c>
      <c r="E10" s="382">
        <v>18265</v>
      </c>
      <c r="F10" s="382">
        <v>17993</v>
      </c>
    </row>
    <row r="11" spans="1:6" ht="15" customHeight="1">
      <c r="A11" s="381" t="s">
        <v>565</v>
      </c>
      <c r="B11" s="382">
        <v>62118</v>
      </c>
      <c r="C11" s="382">
        <v>58822</v>
      </c>
      <c r="D11" s="382">
        <v>49932</v>
      </c>
      <c r="E11" s="382">
        <v>46334</v>
      </c>
      <c r="F11" s="382">
        <v>46258</v>
      </c>
    </row>
    <row r="12" spans="1:6" ht="30" customHeight="1">
      <c r="A12" s="381" t="s">
        <v>566</v>
      </c>
      <c r="B12" s="382">
        <v>10612</v>
      </c>
      <c r="C12" s="382">
        <v>9795</v>
      </c>
      <c r="D12" s="382">
        <v>9734</v>
      </c>
      <c r="E12" s="382">
        <v>8527</v>
      </c>
      <c r="F12" s="382">
        <v>8630</v>
      </c>
    </row>
    <row r="13" spans="1:6" ht="15" customHeight="1">
      <c r="A13" s="381" t="s">
        <v>567</v>
      </c>
      <c r="B13" s="382">
        <v>2707</v>
      </c>
      <c r="C13" s="382">
        <v>2589</v>
      </c>
      <c r="D13" s="382">
        <v>2439</v>
      </c>
      <c r="E13" s="382">
        <v>2320</v>
      </c>
      <c r="F13" s="382">
        <v>2357</v>
      </c>
    </row>
    <row r="14" spans="1:6" ht="15" customHeight="1">
      <c r="A14" s="381" t="s">
        <v>568</v>
      </c>
      <c r="B14" s="382">
        <v>24111</v>
      </c>
      <c r="C14" s="382">
        <v>23172</v>
      </c>
      <c r="D14" s="382">
        <v>20787</v>
      </c>
      <c r="E14" s="382">
        <v>19655</v>
      </c>
      <c r="F14" s="382">
        <v>19801</v>
      </c>
    </row>
    <row r="15" spans="1:6" ht="30" customHeight="1">
      <c r="A15" s="381" t="s">
        <v>569</v>
      </c>
      <c r="B15" s="382">
        <v>21278</v>
      </c>
      <c r="C15" s="382">
        <v>21205</v>
      </c>
      <c r="D15" s="382">
        <v>19388</v>
      </c>
      <c r="E15" s="382">
        <v>18585</v>
      </c>
      <c r="F15" s="382">
        <v>18134</v>
      </c>
    </row>
    <row r="16" spans="1:6" ht="15" customHeight="1">
      <c r="A16" s="381" t="s">
        <v>570</v>
      </c>
      <c r="B16" s="382">
        <v>43019</v>
      </c>
      <c r="C16" s="382">
        <v>42134</v>
      </c>
      <c r="D16" s="382">
        <v>36448</v>
      </c>
      <c r="E16" s="382">
        <v>35563</v>
      </c>
      <c r="F16" s="382">
        <v>36071</v>
      </c>
    </row>
    <row r="17" spans="1:6" ht="15" customHeight="1">
      <c r="A17" s="381" t="s">
        <v>571</v>
      </c>
      <c r="B17" s="382">
        <v>1702</v>
      </c>
      <c r="C17" s="382">
        <v>1790</v>
      </c>
      <c r="D17" s="382">
        <v>1688</v>
      </c>
      <c r="E17" s="382">
        <v>1765</v>
      </c>
      <c r="F17" s="382">
        <v>1802</v>
      </c>
    </row>
    <row r="18" spans="1:6" ht="15" customHeight="1">
      <c r="A18" s="381" t="s">
        <v>572</v>
      </c>
      <c r="B18" s="382">
        <v>8014</v>
      </c>
      <c r="C18" s="382">
        <v>7544</v>
      </c>
      <c r="D18" s="382">
        <v>6836</v>
      </c>
      <c r="E18" s="382">
        <v>6833</v>
      </c>
      <c r="F18" s="382">
        <v>6738</v>
      </c>
    </row>
    <row r="19" spans="1:6" ht="15" customHeight="1">
      <c r="A19" s="381" t="s">
        <v>573</v>
      </c>
      <c r="B19" s="382">
        <v>46184</v>
      </c>
      <c r="C19" s="382">
        <v>46750</v>
      </c>
      <c r="D19" s="382">
        <v>42467</v>
      </c>
      <c r="E19" s="382">
        <v>42571</v>
      </c>
      <c r="F19" s="382">
        <v>43119</v>
      </c>
    </row>
    <row r="20" spans="1:6" ht="15" customHeight="1">
      <c r="A20" s="381" t="s">
        <v>574</v>
      </c>
      <c r="B20" s="382">
        <v>24986</v>
      </c>
      <c r="C20" s="382">
        <v>24103</v>
      </c>
      <c r="D20" s="382">
        <v>21274</v>
      </c>
      <c r="E20" s="382">
        <v>20844</v>
      </c>
      <c r="F20" s="382">
        <v>20728</v>
      </c>
    </row>
    <row r="21" spans="1:6" ht="30" customHeight="1">
      <c r="A21" s="381" t="s">
        <v>575</v>
      </c>
      <c r="B21" s="382">
        <v>5066</v>
      </c>
      <c r="C21" s="382">
        <v>4896</v>
      </c>
      <c r="D21" s="382">
        <v>4289</v>
      </c>
      <c r="E21" s="382">
        <v>3901</v>
      </c>
      <c r="F21" s="382">
        <v>4058</v>
      </c>
    </row>
    <row r="22" spans="1:6" ht="15" customHeight="1">
      <c r="A22" s="381" t="s">
        <v>576</v>
      </c>
      <c r="B22" s="382">
        <v>6898</v>
      </c>
      <c r="C22" s="382">
        <v>6691</v>
      </c>
      <c r="D22" s="382">
        <v>6431</v>
      </c>
      <c r="E22" s="382">
        <v>5798</v>
      </c>
      <c r="F22" s="382">
        <v>5959</v>
      </c>
    </row>
    <row r="23" spans="1:6" ht="30" customHeight="1">
      <c r="A23" s="381" t="s">
        <v>577</v>
      </c>
      <c r="B23" s="382">
        <v>17326</v>
      </c>
      <c r="C23" s="382">
        <v>15916</v>
      </c>
      <c r="D23" s="382">
        <v>13748</v>
      </c>
      <c r="E23" s="382">
        <v>14323</v>
      </c>
      <c r="F23" s="382">
        <v>13702</v>
      </c>
    </row>
    <row r="24" spans="1:6" ht="15" customHeight="1">
      <c r="A24" s="381" t="s">
        <v>578</v>
      </c>
      <c r="B24" s="382">
        <v>106889</v>
      </c>
      <c r="C24" s="382">
        <v>106603</v>
      </c>
      <c r="D24" s="382">
        <v>87163</v>
      </c>
      <c r="E24" s="382">
        <v>90348</v>
      </c>
      <c r="F24" s="382">
        <v>96460</v>
      </c>
    </row>
    <row r="25" spans="1:6" ht="15" customHeight="1">
      <c r="A25" s="381" t="s">
        <v>579</v>
      </c>
      <c r="B25" s="382">
        <v>1871</v>
      </c>
      <c r="C25" s="382">
        <v>1778</v>
      </c>
      <c r="D25" s="382">
        <v>1752</v>
      </c>
      <c r="E25" s="382">
        <v>1802</v>
      </c>
      <c r="F25" s="382">
        <v>1773</v>
      </c>
    </row>
    <row r="26" spans="1:6" ht="15" customHeight="1">
      <c r="A26" s="381" t="s">
        <v>580</v>
      </c>
      <c r="B26" s="382">
        <v>8223</v>
      </c>
      <c r="C26" s="382">
        <v>8082</v>
      </c>
      <c r="D26" s="382">
        <v>6860</v>
      </c>
      <c r="E26" s="382">
        <v>6084</v>
      </c>
      <c r="F26" s="382">
        <v>6463</v>
      </c>
    </row>
    <row r="27" spans="1:6" ht="30" customHeight="1">
      <c r="A27" s="381" t="s">
        <v>581</v>
      </c>
      <c r="B27" s="382">
        <v>47647</v>
      </c>
      <c r="C27" s="382">
        <v>45598</v>
      </c>
      <c r="D27" s="382">
        <v>38424</v>
      </c>
      <c r="E27" s="382">
        <v>34931</v>
      </c>
      <c r="F27" s="382">
        <v>33092</v>
      </c>
    </row>
    <row r="28" spans="1:6" ht="15" customHeight="1">
      <c r="A28" s="381" t="s">
        <v>582</v>
      </c>
      <c r="B28" s="382">
        <v>16011</v>
      </c>
      <c r="C28" s="382">
        <v>15796</v>
      </c>
      <c r="D28" s="382">
        <v>13573</v>
      </c>
      <c r="E28" s="382">
        <v>12258</v>
      </c>
      <c r="F28" s="382">
        <v>12288</v>
      </c>
    </row>
    <row r="29" spans="1:6" ht="15" customHeight="1">
      <c r="A29" s="381" t="s">
        <v>583</v>
      </c>
      <c r="B29" s="382">
        <v>15402</v>
      </c>
      <c r="C29" s="382">
        <v>14568</v>
      </c>
      <c r="D29" s="382">
        <v>12882</v>
      </c>
      <c r="E29" s="382">
        <v>12278</v>
      </c>
      <c r="F29" s="382">
        <v>11554</v>
      </c>
    </row>
    <row r="30" spans="1:6" ht="15" customHeight="1">
      <c r="A30" s="381" t="s">
        <v>584</v>
      </c>
      <c r="B30" s="382">
        <v>14870</v>
      </c>
      <c r="C30" s="382">
        <v>14648</v>
      </c>
      <c r="D30" s="382">
        <v>13429</v>
      </c>
      <c r="E30" s="382">
        <v>12099</v>
      </c>
      <c r="F30" s="382">
        <v>11002</v>
      </c>
    </row>
    <row r="31" spans="1:6" ht="30" customHeight="1">
      <c r="A31" s="381" t="s">
        <v>585</v>
      </c>
      <c r="B31" s="382">
        <v>10656</v>
      </c>
      <c r="C31" s="382">
        <v>10529</v>
      </c>
      <c r="D31" s="382">
        <v>9727</v>
      </c>
      <c r="E31" s="382">
        <v>9287</v>
      </c>
      <c r="F31" s="382">
        <v>9265</v>
      </c>
    </row>
    <row r="32" spans="1:6" ht="15" customHeight="1">
      <c r="A32" s="381" t="s">
        <v>586</v>
      </c>
      <c r="B32" s="382">
        <v>40625</v>
      </c>
      <c r="C32" s="382">
        <v>39327</v>
      </c>
      <c r="D32" s="382">
        <v>36223</v>
      </c>
      <c r="E32" s="382">
        <v>33113</v>
      </c>
      <c r="F32" s="382">
        <v>31118</v>
      </c>
    </row>
    <row r="33" spans="1:6" ht="15" customHeight="1">
      <c r="A33" s="381" t="s">
        <v>587</v>
      </c>
      <c r="B33" s="382">
        <v>20627</v>
      </c>
      <c r="C33" s="382">
        <v>20238</v>
      </c>
      <c r="D33" s="382">
        <v>18146</v>
      </c>
      <c r="E33" s="382">
        <v>17925</v>
      </c>
      <c r="F33" s="382">
        <v>17879</v>
      </c>
    </row>
    <row r="34" spans="1:6" ht="15" customHeight="1">
      <c r="A34" s="381" t="s">
        <v>588</v>
      </c>
      <c r="B34" s="382">
        <v>28336</v>
      </c>
      <c r="C34" s="382">
        <v>27998</v>
      </c>
      <c r="D34" s="382">
        <v>25357</v>
      </c>
      <c r="E34" s="382">
        <v>23659</v>
      </c>
      <c r="F34" s="382">
        <v>21575</v>
      </c>
    </row>
    <row r="35" spans="1:6" ht="15" customHeight="1">
      <c r="A35" s="381" t="s">
        <v>589</v>
      </c>
      <c r="B35" s="382">
        <v>5728</v>
      </c>
      <c r="C35" s="382">
        <v>5490</v>
      </c>
      <c r="D35" s="382">
        <v>5047</v>
      </c>
      <c r="E35" s="382">
        <v>5190</v>
      </c>
      <c r="F35" s="382">
        <v>5246</v>
      </c>
    </row>
    <row r="36" spans="1:6" ht="15" customHeight="1">
      <c r="A36" s="381" t="s">
        <v>590</v>
      </c>
      <c r="B36" s="382">
        <v>17758</v>
      </c>
      <c r="C36" s="382">
        <v>17381</v>
      </c>
      <c r="D36" s="382">
        <v>16062</v>
      </c>
      <c r="E36" s="382">
        <v>16615</v>
      </c>
      <c r="F36" s="382">
        <v>15952</v>
      </c>
    </row>
    <row r="37" spans="1:6" ht="15" customHeight="1">
      <c r="A37" s="381" t="s">
        <v>591</v>
      </c>
      <c r="B37" s="382">
        <v>65588</v>
      </c>
      <c r="C37" s="382">
        <v>66704</v>
      </c>
      <c r="D37" s="382">
        <v>65779</v>
      </c>
      <c r="E37" s="382">
        <v>60515</v>
      </c>
      <c r="F37" s="382">
        <v>61178</v>
      </c>
    </row>
    <row r="38" spans="1:6" ht="15" customHeight="1">
      <c r="A38" s="381" t="s">
        <v>592</v>
      </c>
      <c r="B38" s="382">
        <v>695967</v>
      </c>
      <c r="C38" s="382">
        <v>681533</v>
      </c>
      <c r="D38" s="382">
        <v>604920</v>
      </c>
      <c r="E38" s="382">
        <v>581388</v>
      </c>
      <c r="F38" s="382">
        <v>580195</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673</v>
      </c>
    </row>
    <row r="43" spans="1:6" s="384" customFormat="1" ht="10.15" customHeight="1">
      <c r="A43" s="384" t="s">
        <v>674</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8805EB7F-AF4E-4115-BBB9-BB5D8FDBE51D}"/>
    <hyperlink ref="A45" location="'Table of Contents'!A1" display="Return to Table of Contents" xr:uid="{74018326-2BDE-4B7C-914E-29AADD4B55E2}"/>
  </hyperlinks>
  <pageMargins left="0" right="0" top="0" bottom="0" header="0.5" footer="0.5"/>
  <pageSetup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ED9F-7C5B-48F4-8AAF-DEE016C9874B}">
  <dimension ref="A1:F45"/>
  <sheetViews>
    <sheetView topLeftCell="A21"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675</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31.9" customHeight="1">
      <c r="A7" s="1177" t="s">
        <v>676</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2117</v>
      </c>
      <c r="C10" s="382">
        <v>2299</v>
      </c>
      <c r="D10" s="382">
        <v>2502</v>
      </c>
      <c r="E10" s="382">
        <v>2357</v>
      </c>
      <c r="F10" s="382">
        <v>2192</v>
      </c>
    </row>
    <row r="11" spans="1:6" ht="15" customHeight="1">
      <c r="A11" s="381" t="s">
        <v>565</v>
      </c>
      <c r="B11" s="382">
        <v>3616</v>
      </c>
      <c r="C11" s="382">
        <v>3777</v>
      </c>
      <c r="D11" s="382">
        <v>3740</v>
      </c>
      <c r="E11" s="382">
        <v>3433</v>
      </c>
      <c r="F11" s="382">
        <v>3295</v>
      </c>
    </row>
    <row r="12" spans="1:6" ht="30" customHeight="1">
      <c r="A12" s="381" t="s">
        <v>566</v>
      </c>
      <c r="B12" s="382">
        <v>798</v>
      </c>
      <c r="C12" s="382">
        <v>777</v>
      </c>
      <c r="D12" s="382">
        <v>744</v>
      </c>
      <c r="E12" s="382">
        <v>669</v>
      </c>
      <c r="F12" s="382">
        <v>661</v>
      </c>
    </row>
    <row r="13" spans="1:6" ht="15" customHeight="1">
      <c r="A13" s="381" t="s">
        <v>567</v>
      </c>
      <c r="B13" s="382">
        <v>247</v>
      </c>
      <c r="C13" s="382">
        <v>263</v>
      </c>
      <c r="D13" s="382">
        <v>274</v>
      </c>
      <c r="E13" s="382">
        <v>275</v>
      </c>
      <c r="F13" s="382">
        <v>253</v>
      </c>
    </row>
    <row r="14" spans="1:6" ht="15" customHeight="1">
      <c r="A14" s="381" t="s">
        <v>568</v>
      </c>
      <c r="B14" s="382">
        <v>2073</v>
      </c>
      <c r="C14" s="382">
        <v>2111</v>
      </c>
      <c r="D14" s="382">
        <v>2134</v>
      </c>
      <c r="E14" s="382">
        <v>1981</v>
      </c>
      <c r="F14" s="382">
        <v>1846</v>
      </c>
    </row>
    <row r="15" spans="1:6" ht="30" customHeight="1">
      <c r="A15" s="381" t="s">
        <v>569</v>
      </c>
      <c r="B15" s="382">
        <v>1293</v>
      </c>
      <c r="C15" s="382">
        <v>1270</v>
      </c>
      <c r="D15" s="382">
        <v>1334</v>
      </c>
      <c r="E15" s="382">
        <v>1292</v>
      </c>
      <c r="F15" s="382">
        <v>1116</v>
      </c>
    </row>
    <row r="16" spans="1:6" ht="15" customHeight="1">
      <c r="A16" s="381" t="s">
        <v>570</v>
      </c>
      <c r="B16" s="382">
        <v>3947</v>
      </c>
      <c r="C16" s="382">
        <v>4022</v>
      </c>
      <c r="D16" s="382">
        <v>4036</v>
      </c>
      <c r="E16" s="382">
        <v>3821</v>
      </c>
      <c r="F16" s="382">
        <v>3524</v>
      </c>
    </row>
    <row r="17" spans="1:6" ht="15" customHeight="1">
      <c r="A17" s="381" t="s">
        <v>571</v>
      </c>
      <c r="B17" s="382">
        <v>26</v>
      </c>
      <c r="C17" s="382">
        <v>49</v>
      </c>
      <c r="D17" s="382">
        <v>101</v>
      </c>
      <c r="E17" s="382">
        <v>120</v>
      </c>
      <c r="F17" s="382">
        <v>105</v>
      </c>
    </row>
    <row r="18" spans="1:6" ht="15" customHeight="1">
      <c r="A18" s="381" t="s">
        <v>572</v>
      </c>
      <c r="B18" s="382">
        <v>321</v>
      </c>
      <c r="C18" s="382">
        <v>298</v>
      </c>
      <c r="D18" s="382">
        <v>310</v>
      </c>
      <c r="E18" s="382">
        <v>311</v>
      </c>
      <c r="F18" s="382">
        <v>293</v>
      </c>
    </row>
    <row r="19" spans="1:6" ht="15" customHeight="1">
      <c r="A19" s="381" t="s">
        <v>573</v>
      </c>
      <c r="B19" s="382">
        <v>0</v>
      </c>
      <c r="C19" s="382">
        <v>0</v>
      </c>
      <c r="D19" s="382">
        <v>0</v>
      </c>
      <c r="E19" s="382">
        <v>0</v>
      </c>
      <c r="F19" s="382">
        <v>98</v>
      </c>
    </row>
    <row r="20" spans="1:6" ht="15" customHeight="1">
      <c r="A20" s="381" t="s">
        <v>574</v>
      </c>
      <c r="B20" s="382">
        <v>3488</v>
      </c>
      <c r="C20" s="382">
        <v>3520</v>
      </c>
      <c r="D20" s="382">
        <v>3360</v>
      </c>
      <c r="E20" s="382">
        <v>3159</v>
      </c>
      <c r="F20" s="382">
        <v>2933</v>
      </c>
    </row>
    <row r="21" spans="1:6" ht="30" customHeight="1">
      <c r="A21" s="381" t="s">
        <v>575</v>
      </c>
      <c r="B21" s="382">
        <v>190</v>
      </c>
      <c r="C21" s="382">
        <v>192</v>
      </c>
      <c r="D21" s="382">
        <v>206</v>
      </c>
      <c r="E21" s="382">
        <v>218</v>
      </c>
      <c r="F21" s="382">
        <v>232</v>
      </c>
    </row>
    <row r="22" spans="1:6" ht="15" customHeight="1">
      <c r="A22" s="381" t="s">
        <v>576</v>
      </c>
      <c r="B22" s="382">
        <v>132</v>
      </c>
      <c r="C22" s="382">
        <v>269</v>
      </c>
      <c r="D22" s="382">
        <v>291</v>
      </c>
      <c r="E22" s="382">
        <v>295</v>
      </c>
      <c r="F22" s="382">
        <v>298</v>
      </c>
    </row>
    <row r="23" spans="1:6" ht="30" customHeight="1">
      <c r="A23" s="381" t="s">
        <v>577</v>
      </c>
      <c r="B23" s="382">
        <v>858</v>
      </c>
      <c r="C23" s="382">
        <v>864</v>
      </c>
      <c r="D23" s="382">
        <v>915</v>
      </c>
      <c r="E23" s="382">
        <v>886</v>
      </c>
      <c r="F23" s="382">
        <v>913</v>
      </c>
    </row>
    <row r="24" spans="1:6" ht="15" customHeight="1">
      <c r="A24" s="381" t="s">
        <v>578</v>
      </c>
      <c r="B24" s="382">
        <v>4683</v>
      </c>
      <c r="C24" s="382">
        <v>5040</v>
      </c>
      <c r="D24" s="382">
        <v>5415</v>
      </c>
      <c r="E24" s="382">
        <v>5490</v>
      </c>
      <c r="F24" s="382">
        <v>5454</v>
      </c>
    </row>
    <row r="25" spans="1:6" ht="15" customHeight="1">
      <c r="A25" s="381" t="s">
        <v>579</v>
      </c>
      <c r="B25" s="382">
        <v>31</v>
      </c>
      <c r="C25" s="382">
        <v>52</v>
      </c>
      <c r="D25" s="382">
        <v>82</v>
      </c>
      <c r="E25" s="382">
        <v>84</v>
      </c>
      <c r="F25" s="382">
        <v>69</v>
      </c>
    </row>
    <row r="26" spans="1:6" ht="15" customHeight="1">
      <c r="A26" s="381" t="s">
        <v>580</v>
      </c>
      <c r="B26" s="382">
        <v>696</v>
      </c>
      <c r="C26" s="382">
        <v>746</v>
      </c>
      <c r="D26" s="382">
        <v>774</v>
      </c>
      <c r="E26" s="382">
        <v>731</v>
      </c>
      <c r="F26" s="382">
        <v>638</v>
      </c>
    </row>
    <row r="27" spans="1:6" ht="30" customHeight="1">
      <c r="A27" s="381" t="s">
        <v>581</v>
      </c>
      <c r="B27" s="382">
        <v>2083</v>
      </c>
      <c r="C27" s="382">
        <v>2204</v>
      </c>
      <c r="D27" s="382">
        <v>2239</v>
      </c>
      <c r="E27" s="382">
        <v>2268</v>
      </c>
      <c r="F27" s="382">
        <v>2119</v>
      </c>
    </row>
    <row r="28" spans="1:6" ht="15" customHeight="1">
      <c r="A28" s="381" t="s">
        <v>582</v>
      </c>
      <c r="B28" s="382">
        <v>863</v>
      </c>
      <c r="C28" s="382">
        <v>861</v>
      </c>
      <c r="D28" s="382">
        <v>808</v>
      </c>
      <c r="E28" s="382">
        <v>741</v>
      </c>
      <c r="F28" s="382">
        <v>718</v>
      </c>
    </row>
    <row r="29" spans="1:6" ht="15" customHeight="1">
      <c r="A29" s="381" t="s">
        <v>583</v>
      </c>
      <c r="B29" s="382">
        <v>913</v>
      </c>
      <c r="C29" s="382">
        <v>916</v>
      </c>
      <c r="D29" s="382">
        <v>961</v>
      </c>
      <c r="E29" s="382">
        <v>991</v>
      </c>
      <c r="F29" s="382">
        <v>889</v>
      </c>
    </row>
    <row r="30" spans="1:6" ht="15" customHeight="1">
      <c r="A30" s="381" t="s">
        <v>584</v>
      </c>
      <c r="B30" s="382">
        <v>1845</v>
      </c>
      <c r="C30" s="382">
        <v>1849</v>
      </c>
      <c r="D30" s="382">
        <v>1841</v>
      </c>
      <c r="E30" s="382">
        <v>1690</v>
      </c>
      <c r="F30" s="382">
        <v>1660</v>
      </c>
    </row>
    <row r="31" spans="1:6" ht="30" customHeight="1">
      <c r="A31" s="381" t="s">
        <v>585</v>
      </c>
      <c r="B31" s="382">
        <v>597</v>
      </c>
      <c r="C31" s="382">
        <v>623</v>
      </c>
      <c r="D31" s="382">
        <v>618</v>
      </c>
      <c r="E31" s="382">
        <v>622</v>
      </c>
      <c r="F31" s="382">
        <v>560</v>
      </c>
    </row>
    <row r="32" spans="1:6" ht="15" customHeight="1">
      <c r="A32" s="381" t="s">
        <v>586</v>
      </c>
      <c r="B32" s="382">
        <v>6117</v>
      </c>
      <c r="C32" s="382">
        <v>5974</v>
      </c>
      <c r="D32" s="382">
        <v>5911</v>
      </c>
      <c r="E32" s="382">
        <v>5425</v>
      </c>
      <c r="F32" s="382">
        <v>5045</v>
      </c>
    </row>
    <row r="33" spans="1:6" ht="15" customHeight="1">
      <c r="A33" s="381" t="s">
        <v>587</v>
      </c>
      <c r="B33" s="382">
        <v>1177</v>
      </c>
      <c r="C33" s="382">
        <v>1221</v>
      </c>
      <c r="D33" s="382">
        <v>1224</v>
      </c>
      <c r="E33" s="382">
        <v>1142</v>
      </c>
      <c r="F33" s="382">
        <v>1020</v>
      </c>
    </row>
    <row r="34" spans="1:6" ht="15" customHeight="1">
      <c r="A34" s="381" t="s">
        <v>588</v>
      </c>
      <c r="B34" s="382">
        <v>2444</v>
      </c>
      <c r="C34" s="382">
        <v>2572</v>
      </c>
      <c r="D34" s="382">
        <v>2361</v>
      </c>
      <c r="E34" s="382">
        <v>2242</v>
      </c>
      <c r="F34" s="382">
        <v>2124</v>
      </c>
    </row>
    <row r="35" spans="1:6" ht="15" customHeight="1">
      <c r="A35" s="381" t="s">
        <v>589</v>
      </c>
      <c r="B35" s="382">
        <v>196</v>
      </c>
      <c r="C35" s="382">
        <v>212</v>
      </c>
      <c r="D35" s="382">
        <v>228</v>
      </c>
      <c r="E35" s="382">
        <v>228</v>
      </c>
      <c r="F35" s="382">
        <v>224</v>
      </c>
    </row>
    <row r="36" spans="1:6" ht="15" customHeight="1">
      <c r="A36" s="381" t="s">
        <v>590</v>
      </c>
      <c r="B36" s="382">
        <v>59</v>
      </c>
      <c r="C36" s="382">
        <v>82</v>
      </c>
      <c r="D36" s="382">
        <v>97</v>
      </c>
      <c r="E36" s="382">
        <v>101</v>
      </c>
      <c r="F36" s="382">
        <v>99</v>
      </c>
    </row>
    <row r="37" spans="1:6" ht="15" customHeight="1">
      <c r="A37" s="381" t="s">
        <v>591</v>
      </c>
      <c r="B37" s="382">
        <v>1283</v>
      </c>
      <c r="C37" s="382">
        <v>2052</v>
      </c>
      <c r="D37" s="382">
        <v>2708</v>
      </c>
      <c r="E37" s="382">
        <v>2886</v>
      </c>
      <c r="F37" s="382">
        <v>2799</v>
      </c>
    </row>
    <row r="38" spans="1:6" ht="15" customHeight="1">
      <c r="A38" s="381" t="s">
        <v>592</v>
      </c>
      <c r="B38" s="382">
        <v>42093</v>
      </c>
      <c r="C38" s="382">
        <v>44115</v>
      </c>
      <c r="D38" s="382">
        <v>45214</v>
      </c>
      <c r="E38" s="382">
        <v>43458</v>
      </c>
      <c r="F38" s="382">
        <v>41177</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673</v>
      </c>
    </row>
    <row r="43" spans="1:6" s="384" customFormat="1" ht="10.15" customHeight="1">
      <c r="A43" s="384" t="s">
        <v>677</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D4382087-A4EE-4B03-9483-2299DBB7E94A}"/>
    <hyperlink ref="A45" location="'Table of Contents'!A1" display="Return to Table of Contents" xr:uid="{2821D3FF-435E-4C1C-B25C-78E760C5BAEF}"/>
  </hyperlinks>
  <pageMargins left="0" right="0" top="0" bottom="0" header="0.5" footer="0.5"/>
  <pageSetup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79DB-C08B-496A-A944-EBB79B34EF7C}">
  <dimension ref="A1:F45"/>
  <sheetViews>
    <sheetView topLeftCell="A23" workbookViewId="0">
      <selection activeCell="F9" sqref="F9"/>
    </sheetView>
  </sheetViews>
  <sheetFormatPr defaultColWidth="7.75" defaultRowHeight="15"/>
  <cols>
    <col min="1" max="1" width="12.125" style="386" bestFit="1" customWidth="1"/>
    <col min="2" max="6" width="10.5" style="386" bestFit="1" customWidth="1"/>
    <col min="7" max="16384" width="7.75" style="386"/>
  </cols>
  <sheetData>
    <row r="1" spans="1:6" ht="18">
      <c r="A1" s="1023" t="s">
        <v>918</v>
      </c>
    </row>
    <row r="2" spans="1:6" ht="16.149999999999999" customHeight="1">
      <c r="A2" s="1178" t="s">
        <v>678</v>
      </c>
      <c r="B2" s="1178"/>
      <c r="C2" s="1178"/>
      <c r="D2" s="1178"/>
      <c r="E2" s="1178"/>
      <c r="F2" s="1178"/>
    </row>
    <row r="3" spans="1:6" ht="16.149999999999999" customHeight="1">
      <c r="A3" s="1178" t="s">
        <v>555</v>
      </c>
      <c r="B3" s="1178"/>
      <c r="C3" s="1178"/>
      <c r="D3" s="1178"/>
      <c r="E3" s="1178"/>
      <c r="F3" s="1178"/>
    </row>
    <row r="4" spans="1:6" ht="31.9" customHeight="1">
      <c r="A4" s="1178" t="s">
        <v>556</v>
      </c>
      <c r="B4" s="1178"/>
      <c r="C4" s="1178"/>
      <c r="D4" s="1178"/>
      <c r="E4" s="1178"/>
      <c r="F4" s="1178"/>
    </row>
    <row r="5" spans="1:6" ht="16.149999999999999" customHeight="1">
      <c r="A5" s="1178" t="s">
        <v>655</v>
      </c>
      <c r="B5" s="1178"/>
      <c r="C5" s="1178"/>
      <c r="D5" s="1178"/>
      <c r="E5" s="1178"/>
      <c r="F5" s="1178"/>
    </row>
    <row r="6" spans="1:6" ht="16.149999999999999" customHeight="1">
      <c r="A6" s="1178" t="s">
        <v>603</v>
      </c>
      <c r="B6" s="1178"/>
      <c r="C6" s="1178"/>
      <c r="D6" s="1178"/>
      <c r="E6" s="1178"/>
      <c r="F6" s="1178"/>
    </row>
    <row r="7" spans="1:6" ht="48" customHeight="1">
      <c r="A7" s="1178" t="s">
        <v>679</v>
      </c>
      <c r="B7" s="1178"/>
      <c r="C7" s="1178"/>
      <c r="D7" s="1178"/>
      <c r="E7" s="1178"/>
      <c r="F7" s="1178"/>
    </row>
    <row r="8" spans="1:6" ht="13.15" customHeight="1"/>
    <row r="9" spans="1:6" ht="13.15" customHeight="1">
      <c r="A9" s="387" t="s">
        <v>1</v>
      </c>
      <c r="B9" s="387" t="s">
        <v>657</v>
      </c>
      <c r="C9" s="387" t="s">
        <v>658</v>
      </c>
      <c r="D9" s="387" t="s">
        <v>659</v>
      </c>
      <c r="E9" s="387" t="s">
        <v>660</v>
      </c>
      <c r="F9" s="387" t="s">
        <v>661</v>
      </c>
    </row>
    <row r="10" spans="1:6" ht="30" customHeight="1">
      <c r="A10" s="388" t="s">
        <v>564</v>
      </c>
      <c r="B10" s="389">
        <v>22441</v>
      </c>
      <c r="C10" s="389">
        <v>22142</v>
      </c>
      <c r="D10" s="389">
        <v>19860</v>
      </c>
      <c r="E10" s="389">
        <v>19103</v>
      </c>
      <c r="F10" s="389">
        <v>18695</v>
      </c>
    </row>
    <row r="11" spans="1:6" ht="15" customHeight="1">
      <c r="A11" s="388" t="s">
        <v>565</v>
      </c>
      <c r="B11" s="389">
        <v>63397</v>
      </c>
      <c r="C11" s="389">
        <v>60193</v>
      </c>
      <c r="D11" s="389">
        <v>51400</v>
      </c>
      <c r="E11" s="389">
        <v>47710</v>
      </c>
      <c r="F11" s="389">
        <v>47543</v>
      </c>
    </row>
    <row r="12" spans="1:6" ht="30" customHeight="1">
      <c r="A12" s="388" t="s">
        <v>566</v>
      </c>
      <c r="B12" s="389">
        <v>10823</v>
      </c>
      <c r="C12" s="389">
        <v>10032</v>
      </c>
      <c r="D12" s="389">
        <v>9977</v>
      </c>
      <c r="E12" s="389">
        <v>8714</v>
      </c>
      <c r="F12" s="389">
        <v>8833</v>
      </c>
    </row>
    <row r="13" spans="1:6" ht="15" customHeight="1">
      <c r="A13" s="388" t="s">
        <v>567</v>
      </c>
      <c r="B13" s="389">
        <v>2887</v>
      </c>
      <c r="C13" s="389">
        <v>2770</v>
      </c>
      <c r="D13" s="389">
        <v>2644</v>
      </c>
      <c r="E13" s="389">
        <v>2530</v>
      </c>
      <c r="F13" s="389">
        <v>2539</v>
      </c>
    </row>
    <row r="14" spans="1:6" ht="15" customHeight="1">
      <c r="A14" s="388" t="s">
        <v>568</v>
      </c>
      <c r="B14" s="389">
        <v>24982</v>
      </c>
      <c r="C14" s="389">
        <v>24092</v>
      </c>
      <c r="D14" s="389">
        <v>21692</v>
      </c>
      <c r="E14" s="389">
        <v>20560</v>
      </c>
      <c r="F14" s="389">
        <v>20607</v>
      </c>
    </row>
    <row r="15" spans="1:6" ht="30" customHeight="1">
      <c r="A15" s="388" t="s">
        <v>569</v>
      </c>
      <c r="B15" s="389">
        <v>22060</v>
      </c>
      <c r="C15" s="389">
        <v>22002</v>
      </c>
      <c r="D15" s="389">
        <v>20223</v>
      </c>
      <c r="E15" s="389">
        <v>19374</v>
      </c>
      <c r="F15" s="389">
        <v>18763</v>
      </c>
    </row>
    <row r="16" spans="1:6" ht="15" customHeight="1">
      <c r="A16" s="388" t="s">
        <v>570</v>
      </c>
      <c r="B16" s="389">
        <v>44633</v>
      </c>
      <c r="C16" s="389">
        <v>43789</v>
      </c>
      <c r="D16" s="389">
        <v>38137</v>
      </c>
      <c r="E16" s="389">
        <v>37163</v>
      </c>
      <c r="F16" s="389">
        <v>37556</v>
      </c>
    </row>
    <row r="17" spans="1:6" ht="15" customHeight="1">
      <c r="A17" s="388" t="s">
        <v>571</v>
      </c>
      <c r="B17" s="389">
        <v>1709</v>
      </c>
      <c r="C17" s="389">
        <v>1797</v>
      </c>
      <c r="D17" s="389">
        <v>1717</v>
      </c>
      <c r="E17" s="389">
        <v>1794</v>
      </c>
      <c r="F17" s="389">
        <v>1819</v>
      </c>
    </row>
    <row r="18" spans="1:6" ht="15" customHeight="1">
      <c r="A18" s="388" t="s">
        <v>572</v>
      </c>
      <c r="B18" s="389">
        <v>8119</v>
      </c>
      <c r="C18" s="389">
        <v>7645</v>
      </c>
      <c r="D18" s="389">
        <v>6925</v>
      </c>
      <c r="E18" s="389">
        <v>6931</v>
      </c>
      <c r="F18" s="389">
        <v>6839</v>
      </c>
    </row>
    <row r="19" spans="1:6" ht="15" customHeight="1">
      <c r="A19" s="388" t="s">
        <v>573</v>
      </c>
      <c r="B19" s="389">
        <v>46184</v>
      </c>
      <c r="C19" s="389">
        <v>46750</v>
      </c>
      <c r="D19" s="389">
        <v>42467</v>
      </c>
      <c r="E19" s="389">
        <v>42571</v>
      </c>
      <c r="F19" s="389">
        <v>43165</v>
      </c>
    </row>
    <row r="20" spans="1:6" ht="15" customHeight="1">
      <c r="A20" s="388" t="s">
        <v>574</v>
      </c>
      <c r="B20" s="389">
        <v>26563</v>
      </c>
      <c r="C20" s="389">
        <v>25721</v>
      </c>
      <c r="D20" s="389">
        <v>22856</v>
      </c>
      <c r="E20" s="389">
        <v>22353</v>
      </c>
      <c r="F20" s="389">
        <v>22085</v>
      </c>
    </row>
    <row r="21" spans="1:6" ht="30" customHeight="1">
      <c r="A21" s="388" t="s">
        <v>575</v>
      </c>
      <c r="B21" s="389">
        <v>5163</v>
      </c>
      <c r="C21" s="389">
        <v>4997</v>
      </c>
      <c r="D21" s="389">
        <v>4391</v>
      </c>
      <c r="E21" s="389">
        <v>4006</v>
      </c>
      <c r="F21" s="389">
        <v>4177</v>
      </c>
    </row>
    <row r="22" spans="1:6" ht="15" customHeight="1">
      <c r="A22" s="388" t="s">
        <v>576</v>
      </c>
      <c r="B22" s="389">
        <v>6931</v>
      </c>
      <c r="C22" s="389">
        <v>6822</v>
      </c>
      <c r="D22" s="389">
        <v>6551</v>
      </c>
      <c r="E22" s="389">
        <v>5925</v>
      </c>
      <c r="F22" s="389">
        <v>6104</v>
      </c>
    </row>
    <row r="23" spans="1:6" ht="30" customHeight="1">
      <c r="A23" s="388" t="s">
        <v>577</v>
      </c>
      <c r="B23" s="389">
        <v>17807</v>
      </c>
      <c r="C23" s="389">
        <v>16356</v>
      </c>
      <c r="D23" s="389">
        <v>14190</v>
      </c>
      <c r="E23" s="389">
        <v>14782</v>
      </c>
      <c r="F23" s="389">
        <v>14162</v>
      </c>
    </row>
    <row r="24" spans="1:6" ht="15" customHeight="1">
      <c r="A24" s="388" t="s">
        <v>578</v>
      </c>
      <c r="B24" s="389">
        <v>108848</v>
      </c>
      <c r="C24" s="389">
        <v>108852</v>
      </c>
      <c r="D24" s="389">
        <v>89510</v>
      </c>
      <c r="E24" s="389">
        <v>92641</v>
      </c>
      <c r="F24" s="389">
        <v>98696</v>
      </c>
    </row>
    <row r="25" spans="1:6" ht="15" customHeight="1">
      <c r="A25" s="388" t="s">
        <v>579</v>
      </c>
      <c r="B25" s="389">
        <v>1896</v>
      </c>
      <c r="C25" s="389">
        <v>1816</v>
      </c>
      <c r="D25" s="389">
        <v>1807</v>
      </c>
      <c r="E25" s="389">
        <v>1866</v>
      </c>
      <c r="F25" s="389">
        <v>1811</v>
      </c>
    </row>
    <row r="26" spans="1:6" ht="15" customHeight="1">
      <c r="A26" s="388" t="s">
        <v>580</v>
      </c>
      <c r="B26" s="389">
        <v>8620</v>
      </c>
      <c r="C26" s="389">
        <v>8525</v>
      </c>
      <c r="D26" s="389">
        <v>7332</v>
      </c>
      <c r="E26" s="389">
        <v>6528</v>
      </c>
      <c r="F26" s="389">
        <v>6847</v>
      </c>
    </row>
    <row r="27" spans="1:6" ht="30" customHeight="1">
      <c r="A27" s="388" t="s">
        <v>581</v>
      </c>
      <c r="B27" s="389">
        <v>48584</v>
      </c>
      <c r="C27" s="389">
        <v>46541</v>
      </c>
      <c r="D27" s="389">
        <v>39509</v>
      </c>
      <c r="E27" s="389">
        <v>36076</v>
      </c>
      <c r="F27" s="389">
        <v>34102</v>
      </c>
    </row>
    <row r="28" spans="1:6" ht="15" customHeight="1">
      <c r="A28" s="388" t="s">
        <v>582</v>
      </c>
      <c r="B28" s="389">
        <v>16348</v>
      </c>
      <c r="C28" s="389">
        <v>16112</v>
      </c>
      <c r="D28" s="389">
        <v>13832</v>
      </c>
      <c r="E28" s="389">
        <v>12501</v>
      </c>
      <c r="F28" s="389">
        <v>12530</v>
      </c>
    </row>
    <row r="29" spans="1:6" ht="15" customHeight="1">
      <c r="A29" s="388" t="s">
        <v>583</v>
      </c>
      <c r="B29" s="389">
        <v>15715</v>
      </c>
      <c r="C29" s="389">
        <v>14869</v>
      </c>
      <c r="D29" s="389">
        <v>13244</v>
      </c>
      <c r="E29" s="389">
        <v>12635</v>
      </c>
      <c r="F29" s="389">
        <v>11887</v>
      </c>
    </row>
    <row r="30" spans="1:6" ht="15" customHeight="1">
      <c r="A30" s="388" t="s">
        <v>584</v>
      </c>
      <c r="B30" s="389">
        <v>15647</v>
      </c>
      <c r="C30" s="389">
        <v>15414</v>
      </c>
      <c r="D30" s="389">
        <v>14205</v>
      </c>
      <c r="E30" s="389">
        <v>12860</v>
      </c>
      <c r="F30" s="389">
        <v>11630</v>
      </c>
    </row>
    <row r="31" spans="1:6" ht="30" customHeight="1">
      <c r="A31" s="388" t="s">
        <v>585</v>
      </c>
      <c r="B31" s="389">
        <v>11009</v>
      </c>
      <c r="C31" s="389">
        <v>10898</v>
      </c>
      <c r="D31" s="389">
        <v>10092</v>
      </c>
      <c r="E31" s="389">
        <v>9647</v>
      </c>
      <c r="F31" s="389">
        <v>9578</v>
      </c>
    </row>
    <row r="32" spans="1:6" ht="15" customHeight="1">
      <c r="A32" s="388" t="s">
        <v>586</v>
      </c>
      <c r="B32" s="389">
        <v>44384</v>
      </c>
      <c r="C32" s="389">
        <v>42903</v>
      </c>
      <c r="D32" s="389">
        <v>39720</v>
      </c>
      <c r="E32" s="389">
        <v>36437</v>
      </c>
      <c r="F32" s="389">
        <v>34108</v>
      </c>
    </row>
    <row r="33" spans="1:6" ht="15" customHeight="1">
      <c r="A33" s="388" t="s">
        <v>587</v>
      </c>
      <c r="B33" s="389">
        <v>21200</v>
      </c>
      <c r="C33" s="389">
        <v>20818</v>
      </c>
      <c r="D33" s="389">
        <v>18682</v>
      </c>
      <c r="E33" s="389">
        <v>18462</v>
      </c>
      <c r="F33" s="389">
        <v>18334</v>
      </c>
    </row>
    <row r="34" spans="1:6" ht="15" customHeight="1">
      <c r="A34" s="388" t="s">
        <v>588</v>
      </c>
      <c r="B34" s="389">
        <v>29173</v>
      </c>
      <c r="C34" s="389">
        <v>28884</v>
      </c>
      <c r="D34" s="389">
        <v>26115</v>
      </c>
      <c r="E34" s="389">
        <v>24493</v>
      </c>
      <c r="F34" s="389">
        <v>22401</v>
      </c>
    </row>
    <row r="35" spans="1:6" ht="15" customHeight="1">
      <c r="A35" s="388" t="s">
        <v>589</v>
      </c>
      <c r="B35" s="389">
        <v>5799</v>
      </c>
      <c r="C35" s="389">
        <v>5570</v>
      </c>
      <c r="D35" s="389">
        <v>5126</v>
      </c>
      <c r="E35" s="389">
        <v>5276</v>
      </c>
      <c r="F35" s="389">
        <v>5342</v>
      </c>
    </row>
    <row r="36" spans="1:6" ht="15" customHeight="1">
      <c r="A36" s="388" t="s">
        <v>590</v>
      </c>
      <c r="B36" s="389">
        <v>17803</v>
      </c>
      <c r="C36" s="389">
        <v>17444</v>
      </c>
      <c r="D36" s="389">
        <v>16122</v>
      </c>
      <c r="E36" s="389">
        <v>16693</v>
      </c>
      <c r="F36" s="389">
        <v>16028</v>
      </c>
    </row>
    <row r="37" spans="1:6" ht="15" customHeight="1">
      <c r="A37" s="388" t="s">
        <v>591</v>
      </c>
      <c r="B37" s="389">
        <v>66005</v>
      </c>
      <c r="C37" s="389">
        <v>67273</v>
      </c>
      <c r="D37" s="389">
        <v>66460</v>
      </c>
      <c r="E37" s="389">
        <v>61390</v>
      </c>
      <c r="F37" s="389">
        <v>62110</v>
      </c>
    </row>
    <row r="38" spans="1:6" ht="15" customHeight="1">
      <c r="A38" s="388" t="s">
        <v>592</v>
      </c>
      <c r="B38" s="389">
        <v>714730</v>
      </c>
      <c r="C38" s="389">
        <v>701027</v>
      </c>
      <c r="D38" s="389">
        <v>624786</v>
      </c>
      <c r="E38" s="389">
        <v>601021</v>
      </c>
      <c r="F38" s="389">
        <v>598291</v>
      </c>
    </row>
    <row r="39" spans="1:6" ht="13.15" customHeight="1"/>
    <row r="40" spans="1:6" s="390" customFormat="1" ht="10.15" customHeight="1">
      <c r="A40" s="390" t="s">
        <v>662</v>
      </c>
    </row>
    <row r="41" spans="1:6" s="390" customFormat="1" ht="10.15" customHeight="1">
      <c r="A41" s="390" t="s">
        <v>663</v>
      </c>
    </row>
    <row r="42" spans="1:6" s="390" customFormat="1" ht="10.15" customHeight="1">
      <c r="A42" s="390" t="s">
        <v>673</v>
      </c>
    </row>
    <row r="43" spans="1:6" s="390" customFormat="1" ht="10.15" customHeight="1">
      <c r="A43" s="390" t="s">
        <v>603</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91B17EB3-973F-454D-B94F-281D0622F081}"/>
    <hyperlink ref="A45" location="'Table of Contents'!A1" display="Return to Table of Contents" xr:uid="{91C0D11A-541D-4E05-963F-7CBEA5310232}"/>
  </hyperlinks>
  <pageMargins left="0" right="0" top="0" bottom="0" header="0.5" footer="0.5"/>
  <pageSetup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A9D1-CAEC-41F5-BB70-0750D86A4819}">
  <dimension ref="A1:F45"/>
  <sheetViews>
    <sheetView topLeftCell="A7"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680</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31.9" customHeight="1">
      <c r="A7" s="1177" t="s">
        <v>681</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19575</v>
      </c>
      <c r="C10" s="382">
        <v>19431</v>
      </c>
      <c r="D10" s="382">
        <v>17874</v>
      </c>
      <c r="E10" s="382">
        <v>17034</v>
      </c>
      <c r="F10" s="382">
        <v>16810</v>
      </c>
    </row>
    <row r="11" spans="1:6" ht="15" customHeight="1">
      <c r="A11" s="381" t="s">
        <v>565</v>
      </c>
      <c r="B11" s="382">
        <v>59994</v>
      </c>
      <c r="C11" s="382">
        <v>57010</v>
      </c>
      <c r="D11" s="382">
        <v>49251</v>
      </c>
      <c r="E11" s="382">
        <v>45063</v>
      </c>
      <c r="F11" s="382">
        <v>44740</v>
      </c>
    </row>
    <row r="12" spans="1:6" ht="30" customHeight="1">
      <c r="A12" s="381" t="s">
        <v>566</v>
      </c>
      <c r="B12" s="382">
        <v>9537</v>
      </c>
      <c r="C12" s="382">
        <v>9265</v>
      </c>
      <c r="D12" s="382">
        <v>8689</v>
      </c>
      <c r="E12" s="382">
        <v>7638</v>
      </c>
      <c r="F12" s="382">
        <v>7615</v>
      </c>
    </row>
    <row r="13" spans="1:6" ht="15" customHeight="1">
      <c r="A13" s="381" t="s">
        <v>567</v>
      </c>
      <c r="B13" s="382">
        <v>2450</v>
      </c>
      <c r="C13" s="382">
        <v>2361</v>
      </c>
      <c r="D13" s="382">
        <v>2311</v>
      </c>
      <c r="E13" s="382">
        <v>2106</v>
      </c>
      <c r="F13" s="382">
        <v>2225</v>
      </c>
    </row>
    <row r="14" spans="1:6" ht="15" customHeight="1">
      <c r="A14" s="381" t="s">
        <v>568</v>
      </c>
      <c r="B14" s="382">
        <v>21040</v>
      </c>
      <c r="C14" s="382">
        <v>20741</v>
      </c>
      <c r="D14" s="382">
        <v>19555</v>
      </c>
      <c r="E14" s="382">
        <v>18284</v>
      </c>
      <c r="F14" s="382">
        <v>18534</v>
      </c>
    </row>
    <row r="15" spans="1:6" ht="30" customHeight="1">
      <c r="A15" s="381" t="s">
        <v>569</v>
      </c>
      <c r="B15" s="382">
        <v>21134</v>
      </c>
      <c r="C15" s="382">
        <v>20750</v>
      </c>
      <c r="D15" s="382">
        <v>18640</v>
      </c>
      <c r="E15" s="382">
        <v>17837</v>
      </c>
      <c r="F15" s="382">
        <v>17500</v>
      </c>
    </row>
    <row r="16" spans="1:6" ht="15" customHeight="1">
      <c r="A16" s="381" t="s">
        <v>570</v>
      </c>
      <c r="B16" s="382">
        <v>39070</v>
      </c>
      <c r="C16" s="382">
        <v>38463</v>
      </c>
      <c r="D16" s="382">
        <v>33235</v>
      </c>
      <c r="E16" s="382">
        <v>31957</v>
      </c>
      <c r="F16" s="382">
        <v>31743</v>
      </c>
    </row>
    <row r="17" spans="1:6" ht="15" customHeight="1">
      <c r="A17" s="381" t="s">
        <v>571</v>
      </c>
      <c r="B17" s="382">
        <v>1402</v>
      </c>
      <c r="C17" s="382">
        <v>1453</v>
      </c>
      <c r="D17" s="382">
        <v>1493</v>
      </c>
      <c r="E17" s="382">
        <v>1486</v>
      </c>
      <c r="F17" s="382">
        <v>1510</v>
      </c>
    </row>
    <row r="18" spans="1:6" ht="15" customHeight="1">
      <c r="A18" s="381" t="s">
        <v>572</v>
      </c>
      <c r="B18" s="382">
        <v>7374</v>
      </c>
      <c r="C18" s="382">
        <v>6965</v>
      </c>
      <c r="D18" s="382">
        <v>6518</v>
      </c>
      <c r="E18" s="382">
        <v>6442</v>
      </c>
      <c r="F18" s="382">
        <v>6405</v>
      </c>
    </row>
    <row r="19" spans="1:6" ht="15" customHeight="1">
      <c r="A19" s="381" t="s">
        <v>573</v>
      </c>
      <c r="B19" s="382">
        <v>41031</v>
      </c>
      <c r="C19" s="382">
        <v>41101</v>
      </c>
      <c r="D19" s="382">
        <v>39538</v>
      </c>
      <c r="E19" s="382">
        <v>39146</v>
      </c>
      <c r="F19" s="382">
        <v>39430</v>
      </c>
    </row>
    <row r="20" spans="1:6" ht="15" customHeight="1">
      <c r="A20" s="381" t="s">
        <v>574</v>
      </c>
      <c r="B20" s="382">
        <v>24752</v>
      </c>
      <c r="C20" s="382">
        <v>23795</v>
      </c>
      <c r="D20" s="382">
        <v>20982</v>
      </c>
      <c r="E20" s="382">
        <v>20555</v>
      </c>
      <c r="F20" s="382">
        <v>20393</v>
      </c>
    </row>
    <row r="21" spans="1:6" ht="30" customHeight="1">
      <c r="A21" s="381" t="s">
        <v>575</v>
      </c>
      <c r="B21" s="382">
        <v>4719</v>
      </c>
      <c r="C21" s="382">
        <v>4667</v>
      </c>
      <c r="D21" s="382">
        <v>4258</v>
      </c>
      <c r="E21" s="382">
        <v>3866</v>
      </c>
      <c r="F21" s="382">
        <v>4041</v>
      </c>
    </row>
    <row r="22" spans="1:6" ht="15" customHeight="1">
      <c r="A22" s="381" t="s">
        <v>576</v>
      </c>
      <c r="B22" s="382">
        <v>6395</v>
      </c>
      <c r="C22" s="382">
        <v>6448</v>
      </c>
      <c r="D22" s="382">
        <v>6217</v>
      </c>
      <c r="E22" s="382">
        <v>5726</v>
      </c>
      <c r="F22" s="382">
        <v>5935</v>
      </c>
    </row>
    <row r="23" spans="1:6" ht="30" customHeight="1">
      <c r="A23" s="381" t="s">
        <v>577</v>
      </c>
      <c r="B23" s="382">
        <v>13495</v>
      </c>
      <c r="C23" s="382">
        <v>12589</v>
      </c>
      <c r="D23" s="382">
        <v>11877</v>
      </c>
      <c r="E23" s="382">
        <v>10878</v>
      </c>
      <c r="F23" s="382">
        <v>10616</v>
      </c>
    </row>
    <row r="24" spans="1:6" ht="15" customHeight="1">
      <c r="A24" s="381" t="s">
        <v>578</v>
      </c>
      <c r="B24" s="382">
        <v>92982</v>
      </c>
      <c r="C24" s="382">
        <v>87582</v>
      </c>
      <c r="D24" s="382">
        <v>76105</v>
      </c>
      <c r="E24" s="382">
        <v>78464</v>
      </c>
      <c r="F24" s="382">
        <v>81116</v>
      </c>
    </row>
    <row r="25" spans="1:6" ht="15" customHeight="1">
      <c r="A25" s="381" t="s">
        <v>579</v>
      </c>
      <c r="B25" s="382">
        <v>1756</v>
      </c>
      <c r="C25" s="382">
        <v>1710</v>
      </c>
      <c r="D25" s="382">
        <v>1683</v>
      </c>
      <c r="E25" s="382">
        <v>1701</v>
      </c>
      <c r="F25" s="382">
        <v>1618</v>
      </c>
    </row>
    <row r="26" spans="1:6" ht="15" customHeight="1">
      <c r="A26" s="381" t="s">
        <v>580</v>
      </c>
      <c r="B26" s="382">
        <v>7885</v>
      </c>
      <c r="C26" s="382">
        <v>7712</v>
      </c>
      <c r="D26" s="382">
        <v>6475</v>
      </c>
      <c r="E26" s="382">
        <v>5712</v>
      </c>
      <c r="F26" s="382">
        <v>6043</v>
      </c>
    </row>
    <row r="27" spans="1:6" ht="30" customHeight="1">
      <c r="A27" s="381" t="s">
        <v>581</v>
      </c>
      <c r="B27" s="382">
        <v>44177</v>
      </c>
      <c r="C27" s="382">
        <v>42900</v>
      </c>
      <c r="D27" s="382">
        <v>37650</v>
      </c>
      <c r="E27" s="382">
        <v>34660</v>
      </c>
      <c r="F27" s="382">
        <v>32867</v>
      </c>
    </row>
    <row r="28" spans="1:6" ht="15" customHeight="1">
      <c r="A28" s="381" t="s">
        <v>582</v>
      </c>
      <c r="B28" s="382">
        <v>14537</v>
      </c>
      <c r="C28" s="382">
        <v>14557</v>
      </c>
      <c r="D28" s="382">
        <v>13015</v>
      </c>
      <c r="E28" s="382">
        <v>11550</v>
      </c>
      <c r="F28" s="382">
        <v>11668</v>
      </c>
    </row>
    <row r="29" spans="1:6" ht="15" customHeight="1">
      <c r="A29" s="381" t="s">
        <v>583</v>
      </c>
      <c r="B29" s="382">
        <v>14691</v>
      </c>
      <c r="C29" s="382">
        <v>14036</v>
      </c>
      <c r="D29" s="382">
        <v>12548</v>
      </c>
      <c r="E29" s="382">
        <v>11987</v>
      </c>
      <c r="F29" s="382">
        <v>11448</v>
      </c>
    </row>
    <row r="30" spans="1:6" ht="15" customHeight="1">
      <c r="A30" s="381" t="s">
        <v>584</v>
      </c>
      <c r="B30" s="382">
        <v>13905</v>
      </c>
      <c r="C30" s="382">
        <v>13682</v>
      </c>
      <c r="D30" s="382">
        <v>12434</v>
      </c>
      <c r="E30" s="382">
        <v>11172</v>
      </c>
      <c r="F30" s="382">
        <v>10148</v>
      </c>
    </row>
    <row r="31" spans="1:6" ht="30" customHeight="1">
      <c r="A31" s="381" t="s">
        <v>585</v>
      </c>
      <c r="B31" s="382">
        <v>10104</v>
      </c>
      <c r="C31" s="382">
        <v>10075</v>
      </c>
      <c r="D31" s="382">
        <v>9353</v>
      </c>
      <c r="E31" s="382">
        <v>8805</v>
      </c>
      <c r="F31" s="382">
        <v>8651</v>
      </c>
    </row>
    <row r="32" spans="1:6" ht="15" customHeight="1">
      <c r="A32" s="381" t="s">
        <v>586</v>
      </c>
      <c r="B32" s="382">
        <v>35435</v>
      </c>
      <c r="C32" s="382">
        <v>34991</v>
      </c>
      <c r="D32" s="382">
        <v>32673</v>
      </c>
      <c r="E32" s="382">
        <v>30234</v>
      </c>
      <c r="F32" s="382">
        <v>28728</v>
      </c>
    </row>
    <row r="33" spans="1:6" ht="15" customHeight="1">
      <c r="A33" s="381" t="s">
        <v>587</v>
      </c>
      <c r="B33" s="382">
        <v>20085</v>
      </c>
      <c r="C33" s="382">
        <v>19765</v>
      </c>
      <c r="D33" s="382">
        <v>17837</v>
      </c>
      <c r="E33" s="382">
        <v>17536</v>
      </c>
      <c r="F33" s="382">
        <v>17486</v>
      </c>
    </row>
    <row r="34" spans="1:6" ht="15" customHeight="1">
      <c r="A34" s="381" t="s">
        <v>588</v>
      </c>
      <c r="B34" s="382">
        <v>27707</v>
      </c>
      <c r="C34" s="382">
        <v>27342</v>
      </c>
      <c r="D34" s="382">
        <v>24774</v>
      </c>
      <c r="E34" s="382">
        <v>22977</v>
      </c>
      <c r="F34" s="382">
        <v>21008</v>
      </c>
    </row>
    <row r="35" spans="1:6" ht="15" customHeight="1">
      <c r="A35" s="381" t="s">
        <v>589</v>
      </c>
      <c r="B35" s="382">
        <v>4822</v>
      </c>
      <c r="C35" s="382">
        <v>4809</v>
      </c>
      <c r="D35" s="382">
        <v>4615</v>
      </c>
      <c r="E35" s="382">
        <v>4605</v>
      </c>
      <c r="F35" s="382">
        <v>4837</v>
      </c>
    </row>
    <row r="36" spans="1:6" ht="15" customHeight="1">
      <c r="A36" s="381" t="s">
        <v>590</v>
      </c>
      <c r="B36" s="382">
        <v>17102</v>
      </c>
      <c r="C36" s="382">
        <v>16926</v>
      </c>
      <c r="D36" s="382">
        <v>15980</v>
      </c>
      <c r="E36" s="382">
        <v>16573</v>
      </c>
      <c r="F36" s="382">
        <v>15922</v>
      </c>
    </row>
    <row r="37" spans="1:6" ht="15" customHeight="1">
      <c r="A37" s="381" t="s">
        <v>591</v>
      </c>
      <c r="B37" s="382">
        <v>64536</v>
      </c>
      <c r="C37" s="382">
        <v>65686</v>
      </c>
      <c r="D37" s="382">
        <v>65216</v>
      </c>
      <c r="E37" s="382">
        <v>59693</v>
      </c>
      <c r="F37" s="382">
        <v>60227</v>
      </c>
    </row>
    <row r="38" spans="1:6" ht="15" customHeight="1">
      <c r="A38" s="381" t="s">
        <v>592</v>
      </c>
      <c r="B38" s="382">
        <v>641692</v>
      </c>
      <c r="C38" s="382">
        <v>626812</v>
      </c>
      <c r="D38" s="382">
        <v>570796</v>
      </c>
      <c r="E38" s="382">
        <v>543687</v>
      </c>
      <c r="F38" s="382">
        <v>539264</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682</v>
      </c>
    </row>
    <row r="43" spans="1:6" s="384" customFormat="1" ht="10.15" customHeight="1">
      <c r="A43" s="384" t="s">
        <v>674</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007DFA05-DCF8-49D8-841A-3BA531F743AC}"/>
    <hyperlink ref="A45" location="'Table of Contents'!A1" display="Return to Table of Contents" xr:uid="{F77B0C65-F5CC-4146-9344-13867DCD0910}"/>
  </hyperlinks>
  <pageMargins left="0" right="0" top="0" bottom="0" header="0.5" footer="0.5"/>
  <pageSetup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4E17-8078-416D-9424-AFD6E8C2432F}">
  <dimension ref="A1:F45"/>
  <sheetViews>
    <sheetView workbookViewId="0">
      <selection activeCell="G17" sqref="G17"/>
    </sheetView>
  </sheetViews>
  <sheetFormatPr defaultColWidth="7.75" defaultRowHeight="15"/>
  <cols>
    <col min="1" max="1" width="12.125" style="379" bestFit="1" customWidth="1"/>
    <col min="2" max="6" width="10.5" style="379" bestFit="1" customWidth="1"/>
    <col min="7" max="16384" width="7.75" style="379"/>
  </cols>
  <sheetData>
    <row r="1" spans="1:6" ht="18">
      <c r="A1" s="1023" t="s">
        <v>918</v>
      </c>
    </row>
    <row r="2" spans="1:6" ht="16.149999999999999" customHeight="1">
      <c r="A2" s="1177" t="s">
        <v>683</v>
      </c>
      <c r="B2" s="1177"/>
      <c r="C2" s="1177"/>
      <c r="D2" s="1177"/>
      <c r="E2" s="1177"/>
      <c r="F2" s="1177"/>
    </row>
    <row r="3" spans="1:6" ht="16.149999999999999" customHeight="1">
      <c r="A3" s="1177" t="s">
        <v>555</v>
      </c>
      <c r="B3" s="1177"/>
      <c r="C3" s="1177"/>
      <c r="D3" s="1177"/>
      <c r="E3" s="1177"/>
      <c r="F3" s="1177"/>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31.9" customHeight="1">
      <c r="A7" s="1177" t="s">
        <v>684</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2098</v>
      </c>
      <c r="C10" s="382">
        <v>2285</v>
      </c>
      <c r="D10" s="382">
        <v>2491</v>
      </c>
      <c r="E10" s="382">
        <v>2345</v>
      </c>
      <c r="F10" s="382">
        <v>2180</v>
      </c>
    </row>
    <row r="11" spans="1:6" ht="15" customHeight="1">
      <c r="A11" s="381" t="s">
        <v>565</v>
      </c>
      <c r="B11" s="382">
        <v>3537</v>
      </c>
      <c r="C11" s="382">
        <v>3668</v>
      </c>
      <c r="D11" s="382">
        <v>3636</v>
      </c>
      <c r="E11" s="382">
        <v>3326</v>
      </c>
      <c r="F11" s="382">
        <v>3162</v>
      </c>
    </row>
    <row r="12" spans="1:6" ht="30" customHeight="1">
      <c r="A12" s="381" t="s">
        <v>566</v>
      </c>
      <c r="B12" s="382">
        <v>749</v>
      </c>
      <c r="C12" s="382">
        <v>718</v>
      </c>
      <c r="D12" s="382">
        <v>693</v>
      </c>
      <c r="E12" s="382">
        <v>637</v>
      </c>
      <c r="F12" s="382">
        <v>642</v>
      </c>
    </row>
    <row r="13" spans="1:6" ht="15" customHeight="1">
      <c r="A13" s="381" t="s">
        <v>567</v>
      </c>
      <c r="B13" s="382">
        <v>244</v>
      </c>
      <c r="C13" s="382">
        <v>261</v>
      </c>
      <c r="D13" s="382">
        <v>270</v>
      </c>
      <c r="E13" s="382">
        <v>269</v>
      </c>
      <c r="F13" s="382">
        <v>244</v>
      </c>
    </row>
    <row r="14" spans="1:6" ht="15" customHeight="1">
      <c r="A14" s="381" t="s">
        <v>568</v>
      </c>
      <c r="B14" s="382">
        <v>2031</v>
      </c>
      <c r="C14" s="382">
        <v>2080</v>
      </c>
      <c r="D14" s="382">
        <v>2091</v>
      </c>
      <c r="E14" s="382">
        <v>1928</v>
      </c>
      <c r="F14" s="382">
        <v>1816</v>
      </c>
    </row>
    <row r="15" spans="1:6" ht="30" customHeight="1">
      <c r="A15" s="381" t="s">
        <v>569</v>
      </c>
      <c r="B15" s="382">
        <v>1273</v>
      </c>
      <c r="C15" s="382">
        <v>1249</v>
      </c>
      <c r="D15" s="382">
        <v>1306</v>
      </c>
      <c r="E15" s="382">
        <v>1254</v>
      </c>
      <c r="F15" s="382">
        <v>1072</v>
      </c>
    </row>
    <row r="16" spans="1:6" ht="15" customHeight="1">
      <c r="A16" s="381" t="s">
        <v>570</v>
      </c>
      <c r="B16" s="382">
        <v>3785</v>
      </c>
      <c r="C16" s="382">
        <v>3914</v>
      </c>
      <c r="D16" s="382">
        <v>3954</v>
      </c>
      <c r="E16" s="382">
        <v>3741</v>
      </c>
      <c r="F16" s="382">
        <v>3464</v>
      </c>
    </row>
    <row r="17" spans="1:6" ht="15" customHeight="1">
      <c r="A17" s="381" t="s">
        <v>571</v>
      </c>
      <c r="B17" s="382">
        <v>26</v>
      </c>
      <c r="C17" s="382">
        <v>49</v>
      </c>
      <c r="D17" s="382">
        <v>94</v>
      </c>
      <c r="E17" s="382">
        <v>113</v>
      </c>
      <c r="F17" s="382">
        <v>100</v>
      </c>
    </row>
    <row r="18" spans="1:6" ht="15" customHeight="1">
      <c r="A18" s="381" t="s">
        <v>572</v>
      </c>
      <c r="B18" s="382">
        <v>320</v>
      </c>
      <c r="C18" s="382">
        <v>297</v>
      </c>
      <c r="D18" s="382">
        <v>310</v>
      </c>
      <c r="E18" s="382">
        <v>304</v>
      </c>
      <c r="F18" s="382">
        <v>287</v>
      </c>
    </row>
    <row r="19" spans="1:6" ht="15" customHeight="1">
      <c r="A19" s="381" t="s">
        <v>573</v>
      </c>
      <c r="B19" s="382">
        <v>0</v>
      </c>
      <c r="C19" s="382">
        <v>0</v>
      </c>
      <c r="D19" s="382">
        <v>0</v>
      </c>
      <c r="E19" s="382">
        <v>0</v>
      </c>
      <c r="F19" s="382">
        <v>98</v>
      </c>
    </row>
    <row r="20" spans="1:6" ht="15" customHeight="1">
      <c r="A20" s="381" t="s">
        <v>574</v>
      </c>
      <c r="B20" s="382">
        <v>3459</v>
      </c>
      <c r="C20" s="382">
        <v>3475</v>
      </c>
      <c r="D20" s="382">
        <v>3324</v>
      </c>
      <c r="E20" s="382">
        <v>3115</v>
      </c>
      <c r="F20" s="382">
        <v>2900</v>
      </c>
    </row>
    <row r="21" spans="1:6" ht="30" customHeight="1">
      <c r="A21" s="381" t="s">
        <v>575</v>
      </c>
      <c r="B21" s="382">
        <v>185</v>
      </c>
      <c r="C21" s="382">
        <v>188</v>
      </c>
      <c r="D21" s="382">
        <v>199</v>
      </c>
      <c r="E21" s="382">
        <v>212</v>
      </c>
      <c r="F21" s="382">
        <v>227</v>
      </c>
    </row>
    <row r="22" spans="1:6" ht="15" customHeight="1">
      <c r="A22" s="381" t="s">
        <v>576</v>
      </c>
      <c r="B22" s="382">
        <v>132</v>
      </c>
      <c r="C22" s="382">
        <v>265</v>
      </c>
      <c r="D22" s="382">
        <v>290</v>
      </c>
      <c r="E22" s="382">
        <v>294</v>
      </c>
      <c r="F22" s="382">
        <v>294</v>
      </c>
    </row>
    <row r="23" spans="1:6" ht="30" customHeight="1">
      <c r="A23" s="381" t="s">
        <v>577</v>
      </c>
      <c r="B23" s="382">
        <v>850</v>
      </c>
      <c r="C23" s="382">
        <v>857</v>
      </c>
      <c r="D23" s="382">
        <v>904</v>
      </c>
      <c r="E23" s="382">
        <v>872</v>
      </c>
      <c r="F23" s="382">
        <v>895</v>
      </c>
    </row>
    <row r="24" spans="1:6" ht="15" customHeight="1">
      <c r="A24" s="381" t="s">
        <v>578</v>
      </c>
      <c r="B24" s="382">
        <v>4533</v>
      </c>
      <c r="C24" s="382">
        <v>4889</v>
      </c>
      <c r="D24" s="382">
        <v>5236</v>
      </c>
      <c r="E24" s="382">
        <v>5281</v>
      </c>
      <c r="F24" s="382">
        <v>5276</v>
      </c>
    </row>
    <row r="25" spans="1:6" ht="15" customHeight="1">
      <c r="A25" s="381" t="s">
        <v>579</v>
      </c>
      <c r="B25" s="382">
        <v>31</v>
      </c>
      <c r="C25" s="382">
        <v>52</v>
      </c>
      <c r="D25" s="382">
        <v>78</v>
      </c>
      <c r="E25" s="382">
        <v>78</v>
      </c>
      <c r="F25" s="382">
        <v>63</v>
      </c>
    </row>
    <row r="26" spans="1:6" ht="15" customHeight="1">
      <c r="A26" s="381" t="s">
        <v>580</v>
      </c>
      <c r="B26" s="382">
        <v>666</v>
      </c>
      <c r="C26" s="382">
        <v>677</v>
      </c>
      <c r="D26" s="382">
        <v>700</v>
      </c>
      <c r="E26" s="382">
        <v>659</v>
      </c>
      <c r="F26" s="382">
        <v>562</v>
      </c>
    </row>
    <row r="27" spans="1:6" ht="30" customHeight="1">
      <c r="A27" s="381" t="s">
        <v>581</v>
      </c>
      <c r="B27" s="382">
        <v>2049</v>
      </c>
      <c r="C27" s="382">
        <v>2169</v>
      </c>
      <c r="D27" s="382">
        <v>2201</v>
      </c>
      <c r="E27" s="382">
        <v>2218</v>
      </c>
      <c r="F27" s="382">
        <v>2068</v>
      </c>
    </row>
    <row r="28" spans="1:6" ht="15" customHeight="1">
      <c r="A28" s="381" t="s">
        <v>582</v>
      </c>
      <c r="B28" s="382">
        <v>861</v>
      </c>
      <c r="C28" s="382">
        <v>858</v>
      </c>
      <c r="D28" s="382">
        <v>805</v>
      </c>
      <c r="E28" s="382">
        <v>738</v>
      </c>
      <c r="F28" s="382">
        <v>710</v>
      </c>
    </row>
    <row r="29" spans="1:6" ht="15" customHeight="1">
      <c r="A29" s="381" t="s">
        <v>583</v>
      </c>
      <c r="B29" s="382">
        <v>908</v>
      </c>
      <c r="C29" s="382">
        <v>914</v>
      </c>
      <c r="D29" s="382">
        <v>956</v>
      </c>
      <c r="E29" s="382">
        <v>983</v>
      </c>
      <c r="F29" s="382">
        <v>880</v>
      </c>
    </row>
    <row r="30" spans="1:6" ht="15" customHeight="1">
      <c r="A30" s="381" t="s">
        <v>584</v>
      </c>
      <c r="B30" s="382">
        <v>1826</v>
      </c>
      <c r="C30" s="382">
        <v>1826</v>
      </c>
      <c r="D30" s="382">
        <v>1812</v>
      </c>
      <c r="E30" s="382">
        <v>1666</v>
      </c>
      <c r="F30" s="382">
        <v>1638</v>
      </c>
    </row>
    <row r="31" spans="1:6" ht="30" customHeight="1">
      <c r="A31" s="381" t="s">
        <v>585</v>
      </c>
      <c r="B31" s="382">
        <v>594</v>
      </c>
      <c r="C31" s="382">
        <v>619</v>
      </c>
      <c r="D31" s="382">
        <v>613</v>
      </c>
      <c r="E31" s="382">
        <v>617</v>
      </c>
      <c r="F31" s="382">
        <v>557</v>
      </c>
    </row>
    <row r="32" spans="1:6" ht="15" customHeight="1">
      <c r="A32" s="381" t="s">
        <v>586</v>
      </c>
      <c r="B32" s="382">
        <v>5991</v>
      </c>
      <c r="C32" s="382">
        <v>5832</v>
      </c>
      <c r="D32" s="382">
        <v>5768</v>
      </c>
      <c r="E32" s="382">
        <v>5263</v>
      </c>
      <c r="F32" s="382">
        <v>4898</v>
      </c>
    </row>
    <row r="33" spans="1:6" ht="15" customHeight="1">
      <c r="A33" s="381" t="s">
        <v>587</v>
      </c>
      <c r="B33" s="382">
        <v>1136</v>
      </c>
      <c r="C33" s="382">
        <v>1181</v>
      </c>
      <c r="D33" s="382">
        <v>1195</v>
      </c>
      <c r="E33" s="382">
        <v>1113</v>
      </c>
      <c r="F33" s="382">
        <v>995</v>
      </c>
    </row>
    <row r="34" spans="1:6" ht="15" customHeight="1">
      <c r="A34" s="381" t="s">
        <v>588</v>
      </c>
      <c r="B34" s="382">
        <v>2381</v>
      </c>
      <c r="C34" s="382">
        <v>2488</v>
      </c>
      <c r="D34" s="382">
        <v>2324</v>
      </c>
      <c r="E34" s="382">
        <v>2202</v>
      </c>
      <c r="F34" s="382">
        <v>2084</v>
      </c>
    </row>
    <row r="35" spans="1:6" ht="15" customHeight="1">
      <c r="A35" s="381" t="s">
        <v>589</v>
      </c>
      <c r="B35" s="382">
        <v>195</v>
      </c>
      <c r="C35" s="382">
        <v>212</v>
      </c>
      <c r="D35" s="382">
        <v>228</v>
      </c>
      <c r="E35" s="382">
        <v>228</v>
      </c>
      <c r="F35" s="382">
        <v>223</v>
      </c>
    </row>
    <row r="36" spans="1:6" ht="15" customHeight="1">
      <c r="A36" s="381" t="s">
        <v>590</v>
      </c>
      <c r="B36" s="382">
        <v>58</v>
      </c>
      <c r="C36" s="382">
        <v>81</v>
      </c>
      <c r="D36" s="382">
        <v>92</v>
      </c>
      <c r="E36" s="382">
        <v>96</v>
      </c>
      <c r="F36" s="382">
        <v>96</v>
      </c>
    </row>
    <row r="37" spans="1:6" ht="15" customHeight="1">
      <c r="A37" s="381" t="s">
        <v>591</v>
      </c>
      <c r="B37" s="382">
        <v>1259</v>
      </c>
      <c r="C37" s="382">
        <v>1993</v>
      </c>
      <c r="D37" s="382">
        <v>2623</v>
      </c>
      <c r="E37" s="382">
        <v>2786</v>
      </c>
      <c r="F37" s="382">
        <v>2698</v>
      </c>
    </row>
    <row r="38" spans="1:6" ht="15" customHeight="1">
      <c r="A38" s="381" t="s">
        <v>592</v>
      </c>
      <c r="B38" s="382">
        <v>41177</v>
      </c>
      <c r="C38" s="382">
        <v>43097</v>
      </c>
      <c r="D38" s="382">
        <v>44193</v>
      </c>
      <c r="E38" s="382">
        <v>42338</v>
      </c>
      <c r="F38" s="382">
        <v>40129</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682</v>
      </c>
    </row>
    <row r="43" spans="1:6" s="384" customFormat="1" ht="10.15" customHeight="1">
      <c r="A43" s="384" t="s">
        <v>677</v>
      </c>
    </row>
    <row r="44" spans="1:6" ht="13.15" customHeight="1"/>
    <row r="45" spans="1:6" ht="18">
      <c r="A45" s="1023" t="s">
        <v>918</v>
      </c>
    </row>
  </sheetData>
  <mergeCells count="6">
    <mergeCell ref="A7:F7"/>
    <mergeCell ref="A2:F2"/>
    <mergeCell ref="A3:F3"/>
    <mergeCell ref="A4:F4"/>
    <mergeCell ref="A5:F5"/>
    <mergeCell ref="A6:F6"/>
  </mergeCells>
  <hyperlinks>
    <hyperlink ref="A1" location="'Table of Contents'!A1" display="Return to Table of Contents" xr:uid="{3625F7D9-DB2D-4295-A20A-32A87C0E896A}"/>
    <hyperlink ref="A45" location="'Table of Contents'!A1" display="Return to Table of Contents" xr:uid="{7533DA91-6C9D-43CA-BF03-C07FB06F39A0}"/>
  </hyperlinks>
  <pageMargins left="0" right="0" top="0" bottom="0" header="0.5" footer="0.5"/>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zoomScaleNormal="100" zoomScalePageLayoutView="130" workbookViewId="0">
      <selection activeCell="A3" sqref="A3:D3"/>
    </sheetView>
  </sheetViews>
  <sheetFormatPr defaultColWidth="8.75" defaultRowHeight="15.75"/>
  <cols>
    <col min="1" max="1" width="6.125" style="1" customWidth="1"/>
    <col min="2" max="3" width="8.75" style="1" customWidth="1"/>
    <col min="4" max="4" width="12.875" style="1" customWidth="1"/>
    <col min="5" max="5" width="3.625" style="2" customWidth="1"/>
    <col min="6" max="6" width="10.5" style="3" customWidth="1"/>
    <col min="7" max="7" width="2.25" style="1" customWidth="1"/>
    <col min="8" max="8" width="3.25" style="1" customWidth="1"/>
    <col min="9" max="10" width="8.75" style="1"/>
    <col min="11" max="11" width="8" style="1" customWidth="1"/>
    <col min="12" max="12" width="17.375" style="1" customWidth="1"/>
    <col min="13" max="13" width="11.25" style="1" bestFit="1" customWidth="1"/>
    <col min="14" max="14" width="15.5" style="1" customWidth="1"/>
    <col min="15" max="16384" width="8.75" style="1"/>
  </cols>
  <sheetData>
    <row r="1" spans="1:16" ht="19.5" thickBot="1">
      <c r="A1" s="1117" t="s">
        <v>328</v>
      </c>
      <c r="B1" s="1118"/>
      <c r="C1" s="1118"/>
      <c r="D1" s="1118"/>
      <c r="E1" s="1118"/>
      <c r="F1" s="1118"/>
      <c r="G1" s="1118"/>
      <c r="H1" s="1118"/>
      <c r="I1" s="1118"/>
      <c r="J1" s="1118"/>
      <c r="K1" s="1118"/>
      <c r="L1" s="1118"/>
      <c r="M1" s="1118"/>
      <c r="N1" s="1119"/>
    </row>
    <row r="2" spans="1:16">
      <c r="A2" s="1083"/>
      <c r="B2" s="1071"/>
      <c r="C2" s="1071"/>
      <c r="D2" s="1071"/>
      <c r="E2" s="1072"/>
      <c r="F2" s="1072"/>
      <c r="G2" s="244"/>
      <c r="H2" s="1071"/>
      <c r="I2" s="1071"/>
      <c r="J2" s="1071"/>
      <c r="K2" s="1071"/>
      <c r="L2" s="1071"/>
      <c r="M2" s="1071"/>
      <c r="N2" s="1115" t="s">
        <v>325</v>
      </c>
      <c r="O2" s="244"/>
    </row>
    <row r="3" spans="1:16" ht="33.75" customHeight="1">
      <c r="A3" s="1120" t="s">
        <v>391</v>
      </c>
      <c r="B3" s="1121"/>
      <c r="C3" s="1121"/>
      <c r="D3" s="1121"/>
      <c r="E3" s="1074"/>
      <c r="F3" s="1075"/>
      <c r="G3" s="244"/>
      <c r="H3" s="1073" t="s">
        <v>394</v>
      </c>
      <c r="I3" s="1071"/>
      <c r="J3" s="1071"/>
      <c r="K3" s="1071"/>
      <c r="L3" s="1071"/>
      <c r="M3" s="1073" t="s">
        <v>324</v>
      </c>
      <c r="N3" s="1115"/>
      <c r="O3" s="244"/>
    </row>
    <row r="4" spans="1:16" ht="18">
      <c r="A4" s="1083"/>
      <c r="B4" s="1114" t="s">
        <v>527</v>
      </c>
      <c r="C4" s="1114"/>
      <c r="D4" s="1114"/>
      <c r="E4" s="1076"/>
      <c r="F4" s="1077">
        <v>38998</v>
      </c>
      <c r="G4" s="244"/>
      <c r="H4" s="1071"/>
      <c r="I4" s="1116" t="s">
        <v>531</v>
      </c>
      <c r="J4" s="1116"/>
      <c r="K4" s="1116"/>
      <c r="L4" s="1116"/>
      <c r="M4" s="1077">
        <v>610550</v>
      </c>
      <c r="N4" s="1084">
        <v>99039</v>
      </c>
      <c r="O4" s="244"/>
    </row>
    <row r="5" spans="1:16" ht="18">
      <c r="A5" s="1083"/>
      <c r="B5" s="1071"/>
      <c r="C5" s="1114" t="s">
        <v>528</v>
      </c>
      <c r="D5" s="1114"/>
      <c r="E5" s="1076"/>
      <c r="F5" s="1077">
        <v>18072</v>
      </c>
      <c r="G5" s="244"/>
      <c r="H5" s="1071"/>
      <c r="I5" s="1071" t="s">
        <v>532</v>
      </c>
      <c r="J5" s="1071"/>
      <c r="K5" s="1071"/>
      <c r="L5" s="1071"/>
      <c r="M5" s="1077">
        <v>43304</v>
      </c>
      <c r="N5" s="1084">
        <v>9468</v>
      </c>
      <c r="O5" s="244"/>
    </row>
    <row r="6" spans="1:16" ht="18">
      <c r="A6" s="1083"/>
      <c r="B6" s="1071"/>
      <c r="C6" s="1071"/>
      <c r="D6" s="1071" t="s">
        <v>529</v>
      </c>
      <c r="E6" s="1076"/>
      <c r="F6" s="1077">
        <v>5848</v>
      </c>
      <c r="G6" s="244"/>
      <c r="H6" s="1071"/>
      <c r="I6" s="1071" t="s">
        <v>533</v>
      </c>
      <c r="J6" s="1071"/>
      <c r="K6" s="1071"/>
      <c r="L6" s="1071"/>
      <c r="M6" s="1077">
        <v>277322</v>
      </c>
      <c r="N6" s="1084">
        <v>46956</v>
      </c>
      <c r="O6" s="244"/>
    </row>
    <row r="7" spans="1:16" ht="18">
      <c r="A7" s="1083"/>
      <c r="B7" s="1071"/>
      <c r="C7" s="1071"/>
      <c r="D7" s="1071" t="s">
        <v>530</v>
      </c>
      <c r="E7" s="1076"/>
      <c r="F7" s="1077">
        <v>12224</v>
      </c>
      <c r="G7" s="244"/>
      <c r="H7" s="1071"/>
      <c r="I7" s="1071" t="s">
        <v>534</v>
      </c>
      <c r="J7" s="1071"/>
      <c r="K7" s="1071"/>
      <c r="L7" s="1071"/>
      <c r="M7" s="1077">
        <v>115576</v>
      </c>
      <c r="N7" s="1084">
        <v>14399</v>
      </c>
      <c r="O7" s="244"/>
    </row>
    <row r="8" spans="1:16" ht="18">
      <c r="A8" s="1083"/>
      <c r="B8" s="1071"/>
      <c r="C8" s="1071"/>
      <c r="D8" s="1071"/>
      <c r="E8" s="1064"/>
      <c r="F8" s="1065"/>
      <c r="G8" s="244"/>
      <c r="H8" s="1071"/>
      <c r="I8" s="1071" t="s">
        <v>535</v>
      </c>
      <c r="J8" s="1071"/>
      <c r="K8" s="1071"/>
      <c r="L8" s="1071"/>
      <c r="M8" s="1077">
        <v>46835</v>
      </c>
      <c r="N8" s="1084">
        <v>28516</v>
      </c>
      <c r="O8" s="244"/>
    </row>
    <row r="9" spans="1:16">
      <c r="A9" s="1083"/>
      <c r="B9" s="1071"/>
      <c r="C9" s="1071"/>
      <c r="D9" s="1071"/>
      <c r="E9" s="1064"/>
      <c r="F9" s="1065"/>
      <c r="G9" s="244"/>
      <c r="H9" s="1071"/>
      <c r="I9" s="1071" t="s">
        <v>536</v>
      </c>
      <c r="J9" s="1071"/>
      <c r="K9" s="1071"/>
      <c r="L9" s="1071"/>
      <c r="M9" s="1066">
        <v>17399</v>
      </c>
      <c r="N9" s="1070">
        <v>7845</v>
      </c>
      <c r="O9" s="244"/>
    </row>
    <row r="10" spans="1:16" ht="18">
      <c r="A10" s="1120" t="s">
        <v>392</v>
      </c>
      <c r="B10" s="1121"/>
      <c r="C10" s="1121"/>
      <c r="D10" s="1121"/>
      <c r="E10" s="1074"/>
      <c r="F10" s="1065"/>
      <c r="G10" s="244"/>
      <c r="H10" s="1071"/>
      <c r="I10" s="1071" t="s">
        <v>552</v>
      </c>
      <c r="J10" s="1071"/>
      <c r="K10" s="1071"/>
      <c r="L10" s="1071"/>
      <c r="M10" s="1077">
        <v>1277</v>
      </c>
      <c r="N10" s="1084">
        <v>740</v>
      </c>
      <c r="O10" s="244"/>
    </row>
    <row r="11" spans="1:16" ht="18">
      <c r="A11" s="1083"/>
      <c r="B11" s="1114" t="s">
        <v>537</v>
      </c>
      <c r="C11" s="1114"/>
      <c r="D11" s="1114"/>
      <c r="E11" s="1076"/>
      <c r="F11" s="1077">
        <v>610550</v>
      </c>
      <c r="G11" s="244"/>
      <c r="H11" s="1071"/>
      <c r="I11" s="1071" t="s">
        <v>550</v>
      </c>
      <c r="J11" s="1071"/>
      <c r="K11" s="1071"/>
      <c r="L11" s="1071"/>
      <c r="M11" s="1077">
        <v>977</v>
      </c>
      <c r="N11" s="1084">
        <v>328</v>
      </c>
      <c r="O11" s="244"/>
    </row>
    <row r="12" spans="1:16" ht="18">
      <c r="A12" s="1083"/>
      <c r="B12" s="1071"/>
      <c r="C12" s="1071"/>
      <c r="D12" s="1071"/>
      <c r="E12" s="1072"/>
      <c r="F12" s="1078"/>
      <c r="G12" s="244"/>
      <c r="H12" s="1071"/>
      <c r="I12" s="1071" t="s">
        <v>551</v>
      </c>
      <c r="J12" s="1071"/>
      <c r="K12" s="1071"/>
      <c r="L12" s="1071"/>
      <c r="M12" s="1077">
        <v>182</v>
      </c>
      <c r="N12" s="1084">
        <v>74</v>
      </c>
      <c r="O12" s="244"/>
    </row>
    <row r="13" spans="1:16">
      <c r="A13" s="1082"/>
      <c r="B13" s="1071"/>
      <c r="C13" s="1071"/>
      <c r="D13" s="1071"/>
      <c r="E13" s="1072"/>
      <c r="F13" s="1075"/>
      <c r="G13" s="244"/>
      <c r="H13" s="1071"/>
      <c r="I13" s="1071" t="s">
        <v>549</v>
      </c>
      <c r="J13" s="1071"/>
      <c r="K13" s="1071"/>
      <c r="L13" s="1071"/>
      <c r="M13" s="1077">
        <v>181827</v>
      </c>
      <c r="N13" s="1085" t="s">
        <v>322</v>
      </c>
      <c r="O13" s="1061"/>
    </row>
    <row r="14" spans="1:16">
      <c r="A14" s="1120" t="s">
        <v>393</v>
      </c>
      <c r="B14" s="1121"/>
      <c r="C14" s="1121"/>
      <c r="D14" s="1121"/>
      <c r="E14" s="1074"/>
      <c r="F14" s="1078"/>
      <c r="G14" s="244"/>
      <c r="H14" s="1071"/>
      <c r="I14" s="1071" t="s">
        <v>544</v>
      </c>
      <c r="J14" s="1071"/>
      <c r="K14" s="1071"/>
      <c r="L14" s="1071"/>
      <c r="M14" s="1077">
        <v>29874</v>
      </c>
      <c r="N14" s="1067" t="s">
        <v>322</v>
      </c>
      <c r="O14" s="244"/>
    </row>
    <row r="15" spans="1:16">
      <c r="A15" s="1083"/>
      <c r="B15" s="1114" t="s">
        <v>538</v>
      </c>
      <c r="C15" s="1114"/>
      <c r="D15" s="1114"/>
      <c r="E15" s="1076"/>
      <c r="F15" s="1077">
        <v>138147</v>
      </c>
      <c r="G15" s="244"/>
      <c r="H15" s="1071"/>
      <c r="I15" s="1071" t="s">
        <v>545</v>
      </c>
      <c r="J15" s="1071"/>
      <c r="K15" s="1071"/>
      <c r="L15" s="1071"/>
      <c r="M15" s="1077">
        <v>19273</v>
      </c>
      <c r="N15" s="1067" t="s">
        <v>322</v>
      </c>
      <c r="O15" s="244"/>
    </row>
    <row r="16" spans="1:16">
      <c r="A16" s="1083"/>
      <c r="B16" s="1114" t="s">
        <v>539</v>
      </c>
      <c r="C16" s="1114"/>
      <c r="D16" s="1114"/>
      <c r="E16" s="1076"/>
      <c r="F16" s="1077">
        <v>225974</v>
      </c>
      <c r="G16" s="244"/>
      <c r="H16" s="1071"/>
      <c r="I16" s="1071" t="s">
        <v>546</v>
      </c>
      <c r="J16" s="1071"/>
      <c r="K16" s="1071"/>
      <c r="L16" s="1071"/>
      <c r="M16" s="1077">
        <v>42115</v>
      </c>
      <c r="N16" s="1067" t="s">
        <v>322</v>
      </c>
      <c r="O16" s="244"/>
      <c r="P16" s="245"/>
    </row>
    <row r="17" spans="1:15">
      <c r="A17" s="1083"/>
      <c r="B17" s="1114" t="s">
        <v>540</v>
      </c>
      <c r="C17" s="1114"/>
      <c r="D17" s="1114"/>
      <c r="E17" s="1076"/>
      <c r="F17" s="1079" t="s">
        <v>991</v>
      </c>
      <c r="G17" s="244"/>
      <c r="H17" s="1071"/>
      <c r="I17" s="1071" t="s">
        <v>547</v>
      </c>
      <c r="J17" s="1071"/>
      <c r="K17" s="1071"/>
      <c r="L17" s="1071"/>
      <c r="M17" s="1077">
        <v>174</v>
      </c>
      <c r="N17" s="1067" t="s">
        <v>322</v>
      </c>
      <c r="O17" s="244"/>
    </row>
    <row r="18" spans="1:15">
      <c r="A18" s="1083"/>
      <c r="B18" s="1114" t="s">
        <v>541</v>
      </c>
      <c r="C18" s="1114"/>
      <c r="D18" s="1114"/>
      <c r="E18" s="1076"/>
      <c r="F18" s="1079">
        <v>25</v>
      </c>
      <c r="G18" s="244"/>
      <c r="H18" s="1073"/>
      <c r="I18" s="1071" t="s">
        <v>548</v>
      </c>
      <c r="J18" s="1071"/>
      <c r="K18" s="1071"/>
      <c r="L18" s="1071"/>
      <c r="M18" s="1077">
        <v>18922</v>
      </c>
      <c r="N18" s="1067" t="s">
        <v>322</v>
      </c>
      <c r="O18" s="244"/>
    </row>
    <row r="19" spans="1:15">
      <c r="A19" s="1083"/>
      <c r="B19" s="1114" t="s">
        <v>542</v>
      </c>
      <c r="C19" s="1114"/>
      <c r="D19" s="1114"/>
      <c r="E19" s="1076"/>
      <c r="F19" s="1080" t="s">
        <v>326</v>
      </c>
      <c r="G19" s="244"/>
      <c r="H19" s="1071"/>
      <c r="I19" s="1071" t="s">
        <v>321</v>
      </c>
      <c r="J19" s="1071"/>
      <c r="K19" s="1071"/>
      <c r="L19" s="1071"/>
      <c r="M19" s="1071"/>
      <c r="N19" s="1068"/>
      <c r="O19" s="244"/>
    </row>
    <row r="20" spans="1:15">
      <c r="A20" s="1083"/>
      <c r="B20" s="1114" t="s">
        <v>543</v>
      </c>
      <c r="C20" s="1114"/>
      <c r="D20" s="1114"/>
      <c r="E20" s="1076"/>
      <c r="F20" s="1077">
        <v>364121</v>
      </c>
      <c r="G20" s="244"/>
      <c r="H20" s="1071"/>
      <c r="I20" s="1071"/>
      <c r="J20" s="1071"/>
      <c r="K20" s="1071"/>
      <c r="L20" s="1071"/>
      <c r="M20" s="1071"/>
      <c r="N20" s="1068"/>
      <c r="O20" s="244"/>
    </row>
    <row r="21" spans="1:15">
      <c r="A21" s="1083"/>
      <c r="B21" s="1071"/>
      <c r="C21" s="1071"/>
      <c r="D21" s="1071"/>
      <c r="E21" s="1072"/>
      <c r="F21" s="1081"/>
      <c r="G21" s="244"/>
      <c r="H21" s="1071"/>
      <c r="I21" s="1071"/>
      <c r="J21" s="1071"/>
      <c r="K21" s="1071"/>
      <c r="L21" s="1071"/>
      <c r="M21" s="1071"/>
      <c r="N21" s="1068"/>
      <c r="O21" s="244"/>
    </row>
    <row r="22" spans="1:15">
      <c r="A22" s="1083"/>
      <c r="B22" s="1071"/>
      <c r="C22" s="1071"/>
      <c r="D22" s="1071"/>
      <c r="E22" s="1072"/>
      <c r="F22" s="1076"/>
      <c r="G22" s="244"/>
      <c r="H22" s="1071"/>
      <c r="I22" s="1071"/>
      <c r="J22" s="1071"/>
      <c r="K22" s="1071"/>
      <c r="L22" s="1071"/>
      <c r="M22" s="1071"/>
      <c r="N22" s="1068"/>
      <c r="O22" s="244"/>
    </row>
    <row r="23" spans="1:15">
      <c r="A23" s="1083"/>
      <c r="B23" s="1071"/>
      <c r="C23" s="1071"/>
      <c r="D23" s="1071"/>
      <c r="E23" s="1072"/>
      <c r="F23" s="1076"/>
      <c r="G23" s="244"/>
      <c r="H23" s="1071"/>
      <c r="I23" s="1071"/>
      <c r="J23" s="1071"/>
      <c r="K23" s="1071"/>
      <c r="L23" s="1071"/>
      <c r="M23" s="1071"/>
      <c r="N23" s="1068"/>
      <c r="O23" s="244"/>
    </row>
    <row r="24" spans="1:15">
      <c r="A24" s="1083"/>
      <c r="B24" s="1071"/>
      <c r="C24" s="1071"/>
      <c r="D24" s="1071"/>
      <c r="E24" s="1072"/>
      <c r="F24" s="1076"/>
      <c r="G24" s="244"/>
      <c r="H24" s="1071"/>
      <c r="I24" s="1071"/>
      <c r="J24" s="1071"/>
      <c r="K24" s="1071"/>
      <c r="L24" s="1071"/>
      <c r="M24" s="1072"/>
      <c r="N24" s="1069"/>
      <c r="O24" s="244"/>
    </row>
    <row r="25" spans="1:15">
      <c r="A25" s="1083"/>
      <c r="B25" s="1071"/>
      <c r="C25" s="1071"/>
      <c r="D25" s="1071"/>
      <c r="E25" s="1072"/>
      <c r="F25" s="1076"/>
      <c r="G25" s="244"/>
      <c r="H25" s="1071"/>
      <c r="I25" s="1071"/>
      <c r="J25" s="1071"/>
      <c r="K25" s="1071"/>
      <c r="L25" s="1071"/>
      <c r="M25" s="1071"/>
      <c r="N25" s="1068"/>
      <c r="O25" s="244"/>
    </row>
    <row r="26" spans="1:15">
      <c r="A26" s="1086" t="s">
        <v>918</v>
      </c>
      <c r="B26" s="244"/>
      <c r="C26" s="244"/>
      <c r="D26" s="244"/>
      <c r="E26" s="1087"/>
      <c r="F26" s="1088"/>
      <c r="G26" s="244"/>
      <c r="H26" s="1071"/>
      <c r="I26" s="1071"/>
      <c r="J26" s="1071"/>
      <c r="K26" s="1071"/>
      <c r="L26" s="1071"/>
      <c r="M26" s="1071"/>
      <c r="N26" s="1068"/>
      <c r="O26" s="244"/>
    </row>
    <row r="27" spans="1:15">
      <c r="A27" s="1089"/>
      <c r="B27" s="244"/>
      <c r="C27" s="244"/>
      <c r="D27" s="244"/>
      <c r="E27" s="1087"/>
      <c r="F27" s="1088"/>
      <c r="G27" s="244"/>
      <c r="H27" s="1071"/>
      <c r="I27" s="1071"/>
      <c r="J27" s="1071"/>
      <c r="K27" s="1071"/>
      <c r="L27" s="1071"/>
      <c r="M27" s="1071"/>
      <c r="N27" s="1068"/>
      <c r="O27" s="244"/>
    </row>
    <row r="28" spans="1:15">
      <c r="A28" s="1090"/>
      <c r="B28" s="1091"/>
      <c r="C28" s="1091"/>
      <c r="D28" s="1091"/>
      <c r="E28" s="1092"/>
      <c r="F28" s="1093"/>
      <c r="G28" s="1091"/>
      <c r="H28" s="1091"/>
      <c r="I28" s="1091"/>
      <c r="J28" s="1091"/>
      <c r="K28" s="1091"/>
      <c r="L28" s="1091"/>
      <c r="M28" s="1091"/>
      <c r="N28" s="1094"/>
    </row>
  </sheetData>
  <mergeCells count="15">
    <mergeCell ref="B19:D19"/>
    <mergeCell ref="B20:D20"/>
    <mergeCell ref="N2:N3"/>
    <mergeCell ref="I4:L4"/>
    <mergeCell ref="A1:N1"/>
    <mergeCell ref="A14:D14"/>
    <mergeCell ref="B15:D15"/>
    <mergeCell ref="B16:D16"/>
    <mergeCell ref="B17:D17"/>
    <mergeCell ref="B18:D18"/>
    <mergeCell ref="A3:D3"/>
    <mergeCell ref="B4:D4"/>
    <mergeCell ref="C5:D5"/>
    <mergeCell ref="A10:D10"/>
    <mergeCell ref="B11:D11"/>
  </mergeCells>
  <hyperlinks>
    <hyperlink ref="A26" location="'Table of Contents'!A1" display="Return to Table of Contents" xr:uid="{544D445B-9C72-4C8C-B7ED-87B4314765C9}"/>
    <hyperlink ref="F4" location="'FB 6.1T EMP HDCT BY OCCUP'!B5" display="'FB 6.1T EMP HDCT BY OCCUP'!B5" xr:uid="{CD83A662-07BA-4507-AAAE-53B5A3B55D51}"/>
    <hyperlink ref="F5" location="'FB 6.2T EMP HDCT'!C6" display="'FB 6.2T EMP HDCT'!C6" xr:uid="{823110AD-6910-4C54-90FF-319EC9F27FFF}"/>
    <hyperlink ref="F6" location="'FB 6.4T EMP HDCT OCC ACT DEMOG'!K18" display="'FB 6.4T EMP HDCT OCC ACT DEMOG'!K18" xr:uid="{EE7E681D-258B-4A37-BE53-4BB789A43C03}"/>
    <hyperlink ref="F7" location="'FB 6.4T EMP HDCT OCC ACT DEMOG'!K19" display="'FB 6.4T EMP HDCT OCC ACT DEMOG'!K19" xr:uid="{98439DF3-4945-46B6-B92E-110D4C3593E5}"/>
    <hyperlink ref="F11" location="'FB 2.2T ANNUAL UNDUP HDCT'!H38" display="'FB 2.2T ANNUAL UNDUP HDCT'!H38" xr:uid="{8A0C9451-40E8-4682-A4E1-6E1FEB63D9FD}"/>
    <hyperlink ref="F15" location="'FB 1.1T FALL HDCT FT-PT STATUS'!F11" display="'FB 1.1T FALL HDCT FT-PT STATUS'!F11" xr:uid="{A0C4903B-16E6-4DC5-B86F-2ED25C079310}"/>
    <hyperlink ref="F16" location="'FB 1.1T FALL HDCT FT-PT STATUS'!F12" display="'FB 1.1T FALL HDCT FT-PT STATUS'!F12" xr:uid="{AA238B7A-FE47-4E1F-827A-08DB52D22126}"/>
    <hyperlink ref="F19" location="'FB 1.3T FALL HDCT FT-PT RACE SX'!M13" display="60% Female" xr:uid="{8A22AAB8-D1A2-4FE4-A921-1BD39AFD3653}"/>
    <hyperlink ref="F20" location="'FB 1.2T FALL HDCT RACE'!P6" display="'FB 1.2T FALL HDCT RACE'!P6" xr:uid="{71E4688F-0EC7-4DC1-9CBC-3773E22BA937}"/>
    <hyperlink ref="M4" location="'FB 2.2T ANNUAL UNDUP HDCT'!H38" display="'FB 2.2T ANNUAL UNDUP HDCT'!H38" xr:uid="{8A26C096-C19D-47CE-BDCF-2C86C846640C}"/>
    <hyperlink ref="M5" location="'FB 4.7.4T BACH-ALL HDCT DEMOG'!T7" display="'FB 4.7.4T BACH-ALL HDCT DEMOG'!T7" xr:uid="{D4D5DEC6-D435-403F-AA9A-D7E9DB78D6B0}"/>
    <hyperlink ref="M6" location="'FB 4.2T CRED PROG HDCT BY AWARD'!A6" display="'FB 4.2T CRED PROG HDCT BY AWARD'!A6" xr:uid="{E5B7070A-FD3D-4214-B503-4679169E6F2E}"/>
    <hyperlink ref="M7" location="'FB 4.2T CRED PROG HDCT BY AWARD'!B6" display="'FB 4.2T CRED PROG HDCT BY AWARD'!B6" xr:uid="{2F78058D-C2F8-43CE-83C6-26350B598248}"/>
    <hyperlink ref="M8" location="'FB 4.4T PROG ENROLL HDCT'!H6" display="'FB 4.4T PROG ENROLL HDCT'!H6" xr:uid="{075F4968-39AD-4A2D-AF82-1DE9E3ED90C9}"/>
    <hyperlink ref="M10" location="'FB 4.3.7T CRED PROG HDCT ATC'!T7" display="'FB 4.3.7T CRED PROG HDCT ATC'!T7" xr:uid="{2AA8789B-BCB9-4C36-A7CD-1C42970CF64D}"/>
    <hyperlink ref="M11" location="'FB 4.4T PROG ENROLL HDCT'!D6" display="'FB 4.4T PROG ENROLL HDCT'!D6" xr:uid="{35F33807-6EAF-4C36-9EEE-78BD20BA54C9}"/>
    <hyperlink ref="M12" location="'FB 4.4T PROG ENROLL HDCT'!E6" display="'FB 4.4T PROG ENROLL HDCT'!E6" xr:uid="{95B577A1-3D86-4A87-9EA3-10F1851F9D0C}"/>
    <hyperlink ref="M13" location="'FB 4.5T CRED WORK ED HDCT PROG'!L5" display="'FB 4.5T CRED WORK ED HDCT PROG'!L5" xr:uid="{08768500-55D4-49E0-A7EE-337F4C3115FB}"/>
    <hyperlink ref="M14" location="'FB 4.4T PROG ENROLL HDCT'!F6" display="'FB 4.4T PROG ENROLL HDCT'!F6" xr:uid="{ECB2D91D-D417-4798-A0AD-7C9AEC88CABC}"/>
    <hyperlink ref="M15" location="'FB 4.4T PROG ENROLL HDCT'!F6" display="'FB 4.4T PROG ENROLL HDCT'!F6" xr:uid="{443E3BA6-7A2B-4DD0-952E-9A3AECC943E6}"/>
    <hyperlink ref="M16" location="'FB 4.4T PROG ENROLL HDCT'!K6" display="'FB 4.4T PROG ENROLL HDCT'!K6" xr:uid="{C22B64F4-FBF5-46BD-8BA5-87B418661D76}"/>
    <hyperlink ref="M17" location="'FB 4.4T PROG ENROLL HDCT'!M6" display="'FB 4.4T PROG ENROLL HDCT'!M6" xr:uid="{CAA18EAC-F303-4BFD-A09D-CB8F76AF6501}"/>
    <hyperlink ref="M18" location="'FB 4.4T PROG ENROLL HDCT'!L6" display="'FB 4.4T PROG ENROLL HDCT'!L6" xr:uid="{A1CE2EAD-1CEF-4F25-8422-E0793D22B585}"/>
    <hyperlink ref="N4" location="'FB 5.1T CRED PROG COMP BY AWARD'!F6" display="'FB 5.1T CRED PROG COMP BY AWARD'!F6" xr:uid="{3F7D8465-B1F5-487B-9E25-095F81850830}"/>
    <hyperlink ref="N5" location="'FB 5.5.4T BACH_ALL'!T7" display="'FB 5.5.4T BACH_ALL'!T7" xr:uid="{A2DF0909-BC7B-4895-BE21-B0462B1BBDC5}"/>
    <hyperlink ref="N6" location="'FB 5.1T CRED PROG COMP BY AWARD'!A6" display="'FB 5.1T CRED PROG COMP BY AWARD'!A6" xr:uid="{9F643F36-C40E-4A6B-94BF-F879C602BF89}"/>
    <hyperlink ref="N7" location="'FB 5.1T CRED PROG COMP BY AWARD'!B6" display="'FB 5.1T CRED PROG COMP BY AWARD'!B6" xr:uid="{B210C677-D3AC-4827-99A2-756D7896D32B}"/>
    <hyperlink ref="N8" location="'FB 5.46T CCC'!T7" display="'FB 5.46T CCC'!T7" xr:uid="{20CE6186-F349-471D-9436-429F3A067440}"/>
    <hyperlink ref="N10" location="'FB 5.47T ADV TECH CERT'!T7" display="'FB 5.47T ADV TECH CERT'!T7" xr:uid="{0D43F995-777F-431A-93F2-F683566E9119}"/>
    <hyperlink ref="N11" location="'FB 5.1T CRED PROG COMP BY AWARD'!E6" display="'FB 5.1T CRED PROG COMP BY AWARD'!E6" xr:uid="{3B174671-5C5F-4478-A467-A02413EB5C2A}"/>
    <hyperlink ref="N12" location="'FB 5.1T CRED PROG COMP BY AWARD'!C6" display="'FB 5.1T CRED PROG COMP BY AWARD'!C6" xr:uid="{8454B0C2-ED0B-4FD4-B416-47115B273B9D}"/>
  </hyperlinks>
  <pageMargins left="0.5" right="0.5" top="0.75" bottom="0.75" header="0.3" footer="0.3"/>
  <pageSetup scale="80"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5E0E-A1DF-49E2-94AB-55864A4BE55C}">
  <dimension ref="A1:F44"/>
  <sheetViews>
    <sheetView topLeftCell="A21" workbookViewId="0">
      <selection activeCell="F9" sqref="F9"/>
    </sheetView>
  </sheetViews>
  <sheetFormatPr defaultColWidth="7.75" defaultRowHeight="15"/>
  <cols>
    <col min="1" max="1" width="12.125" style="379" bestFit="1" customWidth="1"/>
    <col min="2" max="6" width="10.5" style="379" bestFit="1" customWidth="1"/>
    <col min="7" max="16384" width="7.75" style="379"/>
  </cols>
  <sheetData>
    <row r="1" spans="1:6" ht="16.149999999999999" customHeight="1">
      <c r="A1" s="1177" t="s">
        <v>685</v>
      </c>
      <c r="B1" s="1177"/>
      <c r="C1" s="1177"/>
      <c r="D1" s="1177"/>
      <c r="E1" s="1177"/>
      <c r="F1" s="1177"/>
    </row>
    <row r="2" spans="1:6" ht="16.149999999999999" customHeight="1">
      <c r="A2" s="1177" t="s">
        <v>555</v>
      </c>
      <c r="B2" s="1177"/>
      <c r="C2" s="1177"/>
      <c r="D2" s="1177"/>
      <c r="E2" s="1177"/>
      <c r="F2" s="1177"/>
    </row>
    <row r="3" spans="1:6" ht="16.149999999999999" customHeight="1">
      <c r="A3" s="1023" t="s">
        <v>918</v>
      </c>
      <c r="B3" s="973"/>
      <c r="C3" s="973"/>
      <c r="D3" s="973"/>
      <c r="E3" s="973"/>
      <c r="F3" s="973"/>
    </row>
    <row r="4" spans="1:6" ht="31.9" customHeight="1">
      <c r="A4" s="1177" t="s">
        <v>556</v>
      </c>
      <c r="B4" s="1177"/>
      <c r="C4" s="1177"/>
      <c r="D4" s="1177"/>
      <c r="E4" s="1177"/>
      <c r="F4" s="1177"/>
    </row>
    <row r="5" spans="1:6" ht="16.149999999999999" customHeight="1">
      <c r="A5" s="1177" t="s">
        <v>655</v>
      </c>
      <c r="B5" s="1177"/>
      <c r="C5" s="1177"/>
      <c r="D5" s="1177"/>
      <c r="E5" s="1177"/>
      <c r="F5" s="1177"/>
    </row>
    <row r="6" spans="1:6" ht="16.149999999999999" customHeight="1">
      <c r="A6" s="1177" t="s">
        <v>603</v>
      </c>
      <c r="B6" s="1177"/>
      <c r="C6" s="1177"/>
      <c r="D6" s="1177"/>
      <c r="E6" s="1177"/>
      <c r="F6" s="1177"/>
    </row>
    <row r="7" spans="1:6" ht="48" customHeight="1">
      <c r="A7" s="1177" t="s">
        <v>686</v>
      </c>
      <c r="B7" s="1177"/>
      <c r="C7" s="1177"/>
      <c r="D7" s="1177"/>
      <c r="E7" s="1177"/>
      <c r="F7" s="1177"/>
    </row>
    <row r="8" spans="1:6" ht="13.15" customHeight="1"/>
    <row r="9" spans="1:6" ht="13.15" customHeight="1">
      <c r="A9" s="380" t="s">
        <v>1</v>
      </c>
      <c r="B9" s="380" t="s">
        <v>657</v>
      </c>
      <c r="C9" s="380" t="s">
        <v>658</v>
      </c>
      <c r="D9" s="380" t="s">
        <v>659</v>
      </c>
      <c r="E9" s="380" t="s">
        <v>660</v>
      </c>
      <c r="F9" s="380" t="s">
        <v>661</v>
      </c>
    </row>
    <row r="10" spans="1:6" ht="30" customHeight="1">
      <c r="A10" s="381" t="s">
        <v>564</v>
      </c>
      <c r="B10" s="382">
        <v>20311</v>
      </c>
      <c r="C10" s="382">
        <v>20197</v>
      </c>
      <c r="D10" s="382">
        <v>18711</v>
      </c>
      <c r="E10" s="382">
        <v>17883</v>
      </c>
      <c r="F10" s="382">
        <v>17519</v>
      </c>
    </row>
    <row r="11" spans="1:6" ht="15" customHeight="1">
      <c r="A11" s="381" t="s">
        <v>565</v>
      </c>
      <c r="B11" s="382">
        <v>61272</v>
      </c>
      <c r="C11" s="382">
        <v>58365</v>
      </c>
      <c r="D11" s="382">
        <v>50701</v>
      </c>
      <c r="E11" s="382">
        <v>46418</v>
      </c>
      <c r="F11" s="382">
        <v>46001</v>
      </c>
    </row>
    <row r="12" spans="1:6" ht="30" customHeight="1">
      <c r="A12" s="381" t="s">
        <v>566</v>
      </c>
      <c r="B12" s="382">
        <v>9739</v>
      </c>
      <c r="C12" s="382">
        <v>9491</v>
      </c>
      <c r="D12" s="382">
        <v>8913</v>
      </c>
      <c r="E12" s="382">
        <v>7820</v>
      </c>
      <c r="F12" s="382">
        <v>7807</v>
      </c>
    </row>
    <row r="13" spans="1:6" ht="15" customHeight="1">
      <c r="A13" s="381" t="s">
        <v>567</v>
      </c>
      <c r="B13" s="382">
        <v>2630</v>
      </c>
      <c r="C13" s="382">
        <v>2542</v>
      </c>
      <c r="D13" s="382">
        <v>2513</v>
      </c>
      <c r="E13" s="382">
        <v>2311</v>
      </c>
      <c r="F13" s="382">
        <v>2402</v>
      </c>
    </row>
    <row r="14" spans="1:6" ht="15" customHeight="1">
      <c r="A14" s="381" t="s">
        <v>568</v>
      </c>
      <c r="B14" s="382">
        <v>21933</v>
      </c>
      <c r="C14" s="382">
        <v>21676</v>
      </c>
      <c r="D14" s="382">
        <v>20461</v>
      </c>
      <c r="E14" s="382">
        <v>19193</v>
      </c>
      <c r="F14" s="382">
        <v>19344</v>
      </c>
    </row>
    <row r="15" spans="1:6" ht="30" customHeight="1">
      <c r="A15" s="381" t="s">
        <v>569</v>
      </c>
      <c r="B15" s="382">
        <v>21909</v>
      </c>
      <c r="C15" s="382">
        <v>21535</v>
      </c>
      <c r="D15" s="382">
        <v>19462</v>
      </c>
      <c r="E15" s="382">
        <v>18612</v>
      </c>
      <c r="F15" s="382">
        <v>18111</v>
      </c>
    </row>
    <row r="16" spans="1:6" ht="15" customHeight="1">
      <c r="A16" s="381" t="s">
        <v>570</v>
      </c>
      <c r="B16" s="382">
        <v>40643</v>
      </c>
      <c r="C16" s="382">
        <v>40098</v>
      </c>
      <c r="D16" s="382">
        <v>34913</v>
      </c>
      <c r="E16" s="382">
        <v>33544</v>
      </c>
      <c r="F16" s="382">
        <v>33230</v>
      </c>
    </row>
    <row r="17" spans="1:6" ht="15" customHeight="1">
      <c r="A17" s="381" t="s">
        <v>571</v>
      </c>
      <c r="B17" s="382">
        <v>1409</v>
      </c>
      <c r="C17" s="382">
        <v>1460</v>
      </c>
      <c r="D17" s="382">
        <v>1519</v>
      </c>
      <c r="E17" s="382">
        <v>1515</v>
      </c>
      <c r="F17" s="382">
        <v>1526</v>
      </c>
    </row>
    <row r="18" spans="1:6" ht="15" customHeight="1">
      <c r="A18" s="381" t="s">
        <v>572</v>
      </c>
      <c r="B18" s="382">
        <v>7481</v>
      </c>
      <c r="C18" s="382">
        <v>7072</v>
      </c>
      <c r="D18" s="382">
        <v>6607</v>
      </c>
      <c r="E18" s="382">
        <v>6542</v>
      </c>
      <c r="F18" s="382">
        <v>6505</v>
      </c>
    </row>
    <row r="19" spans="1:6" ht="15" customHeight="1">
      <c r="A19" s="381" t="s">
        <v>573</v>
      </c>
      <c r="B19" s="382">
        <v>41031</v>
      </c>
      <c r="C19" s="382">
        <v>41101</v>
      </c>
      <c r="D19" s="382">
        <v>39538</v>
      </c>
      <c r="E19" s="382">
        <v>39146</v>
      </c>
      <c r="F19" s="382">
        <v>39476</v>
      </c>
    </row>
    <row r="20" spans="1:6" ht="15" customHeight="1">
      <c r="A20" s="381" t="s">
        <v>574</v>
      </c>
      <c r="B20" s="382">
        <v>26329</v>
      </c>
      <c r="C20" s="382">
        <v>25407</v>
      </c>
      <c r="D20" s="382">
        <v>22557</v>
      </c>
      <c r="E20" s="382">
        <v>22051</v>
      </c>
      <c r="F20" s="382">
        <v>21738</v>
      </c>
    </row>
    <row r="21" spans="1:6" ht="30" customHeight="1">
      <c r="A21" s="381" t="s">
        <v>575</v>
      </c>
      <c r="B21" s="382">
        <v>4811</v>
      </c>
      <c r="C21" s="382">
        <v>4765</v>
      </c>
      <c r="D21" s="382">
        <v>4358</v>
      </c>
      <c r="E21" s="382">
        <v>3970</v>
      </c>
      <c r="F21" s="382">
        <v>4156</v>
      </c>
    </row>
    <row r="22" spans="1:6" ht="15" customHeight="1">
      <c r="A22" s="381" t="s">
        <v>576</v>
      </c>
      <c r="B22" s="382">
        <v>6433</v>
      </c>
      <c r="C22" s="382">
        <v>6581</v>
      </c>
      <c r="D22" s="382">
        <v>6337</v>
      </c>
      <c r="E22" s="382">
        <v>5854</v>
      </c>
      <c r="F22" s="382">
        <v>6079</v>
      </c>
    </row>
    <row r="23" spans="1:6" ht="30" customHeight="1">
      <c r="A23" s="381" t="s">
        <v>577</v>
      </c>
      <c r="B23" s="382">
        <v>13977</v>
      </c>
      <c r="C23" s="382">
        <v>13032</v>
      </c>
      <c r="D23" s="382">
        <v>12319</v>
      </c>
      <c r="E23" s="382">
        <v>11333</v>
      </c>
      <c r="F23" s="382">
        <v>11066</v>
      </c>
    </row>
    <row r="24" spans="1:6" ht="15" customHeight="1">
      <c r="A24" s="381" t="s">
        <v>578</v>
      </c>
      <c r="B24" s="382">
        <v>94937</v>
      </c>
      <c r="C24" s="382">
        <v>89869</v>
      </c>
      <c r="D24" s="382">
        <v>78452</v>
      </c>
      <c r="E24" s="382">
        <v>80761</v>
      </c>
      <c r="F24" s="382">
        <v>83347</v>
      </c>
    </row>
    <row r="25" spans="1:6" ht="15" customHeight="1">
      <c r="A25" s="381" t="s">
        <v>579</v>
      </c>
      <c r="B25" s="382">
        <v>1781</v>
      </c>
      <c r="C25" s="382">
        <v>1748</v>
      </c>
      <c r="D25" s="382">
        <v>1734</v>
      </c>
      <c r="E25" s="382">
        <v>1760</v>
      </c>
      <c r="F25" s="382">
        <v>1652</v>
      </c>
    </row>
    <row r="26" spans="1:6" ht="15" customHeight="1">
      <c r="A26" s="381" t="s">
        <v>580</v>
      </c>
      <c r="B26" s="382">
        <v>8263</v>
      </c>
      <c r="C26" s="382">
        <v>8106</v>
      </c>
      <c r="D26" s="382">
        <v>6900</v>
      </c>
      <c r="E26" s="382">
        <v>6111</v>
      </c>
      <c r="F26" s="382">
        <v>6378</v>
      </c>
    </row>
    <row r="27" spans="1:6" ht="30" customHeight="1">
      <c r="A27" s="381" t="s">
        <v>581</v>
      </c>
      <c r="B27" s="382">
        <v>45118</v>
      </c>
      <c r="C27" s="382">
        <v>43846</v>
      </c>
      <c r="D27" s="382">
        <v>38732</v>
      </c>
      <c r="E27" s="382">
        <v>35803</v>
      </c>
      <c r="F27" s="382">
        <v>33858</v>
      </c>
    </row>
    <row r="28" spans="1:6" ht="15" customHeight="1">
      <c r="A28" s="381" t="s">
        <v>582</v>
      </c>
      <c r="B28" s="382">
        <v>14886</v>
      </c>
      <c r="C28" s="382">
        <v>14880</v>
      </c>
      <c r="D28" s="382">
        <v>13276</v>
      </c>
      <c r="E28" s="382">
        <v>11802</v>
      </c>
      <c r="F28" s="382">
        <v>11916</v>
      </c>
    </row>
    <row r="29" spans="1:6" ht="15" customHeight="1">
      <c r="A29" s="381" t="s">
        <v>583</v>
      </c>
      <c r="B29" s="382">
        <v>15002</v>
      </c>
      <c r="C29" s="382">
        <v>14339</v>
      </c>
      <c r="D29" s="382">
        <v>12908</v>
      </c>
      <c r="E29" s="382">
        <v>12341</v>
      </c>
      <c r="F29" s="382">
        <v>11779</v>
      </c>
    </row>
    <row r="30" spans="1:6" ht="15" customHeight="1">
      <c r="A30" s="381" t="s">
        <v>584</v>
      </c>
      <c r="B30" s="382">
        <v>14675</v>
      </c>
      <c r="C30" s="382">
        <v>14444</v>
      </c>
      <c r="D30" s="382">
        <v>13201</v>
      </c>
      <c r="E30" s="382">
        <v>11923</v>
      </c>
      <c r="F30" s="382">
        <v>10770</v>
      </c>
    </row>
    <row r="31" spans="1:6" ht="30" customHeight="1">
      <c r="A31" s="381" t="s">
        <v>585</v>
      </c>
      <c r="B31" s="382">
        <v>10457</v>
      </c>
      <c r="C31" s="382">
        <v>10446</v>
      </c>
      <c r="D31" s="382">
        <v>9717</v>
      </c>
      <c r="E31" s="382">
        <v>9169</v>
      </c>
      <c r="F31" s="382">
        <v>8966</v>
      </c>
    </row>
    <row r="32" spans="1:6" ht="15" customHeight="1">
      <c r="A32" s="381" t="s">
        <v>586</v>
      </c>
      <c r="B32" s="382">
        <v>39177</v>
      </c>
      <c r="C32" s="382">
        <v>38536</v>
      </c>
      <c r="D32" s="382">
        <v>36142</v>
      </c>
      <c r="E32" s="382">
        <v>33510</v>
      </c>
      <c r="F32" s="382">
        <v>31663</v>
      </c>
    </row>
    <row r="33" spans="1:6" ht="15" customHeight="1">
      <c r="A33" s="381" t="s">
        <v>587</v>
      </c>
      <c r="B33" s="382">
        <v>20648</v>
      </c>
      <c r="C33" s="382">
        <v>20341</v>
      </c>
      <c r="D33" s="382">
        <v>18366</v>
      </c>
      <c r="E33" s="382">
        <v>18075</v>
      </c>
      <c r="F33" s="382">
        <v>17938</v>
      </c>
    </row>
    <row r="34" spans="1:6" ht="15" customHeight="1">
      <c r="A34" s="381" t="s">
        <v>588</v>
      </c>
      <c r="B34" s="382">
        <v>28544</v>
      </c>
      <c r="C34" s="382">
        <v>28219</v>
      </c>
      <c r="D34" s="382">
        <v>25523</v>
      </c>
      <c r="E34" s="382">
        <v>23813</v>
      </c>
      <c r="F34" s="382">
        <v>21821</v>
      </c>
    </row>
    <row r="35" spans="1:6" ht="15" customHeight="1">
      <c r="A35" s="381" t="s">
        <v>589</v>
      </c>
      <c r="B35" s="382">
        <v>4898</v>
      </c>
      <c r="C35" s="382">
        <v>4892</v>
      </c>
      <c r="D35" s="382">
        <v>4695</v>
      </c>
      <c r="E35" s="382">
        <v>4693</v>
      </c>
      <c r="F35" s="382">
        <v>4936</v>
      </c>
    </row>
    <row r="36" spans="1:6" ht="15" customHeight="1">
      <c r="A36" s="381" t="s">
        <v>590</v>
      </c>
      <c r="B36" s="382">
        <v>17146</v>
      </c>
      <c r="C36" s="382">
        <v>16988</v>
      </c>
      <c r="D36" s="382">
        <v>16036</v>
      </c>
      <c r="E36" s="382">
        <v>16646</v>
      </c>
      <c r="F36" s="382">
        <v>15996</v>
      </c>
    </row>
    <row r="37" spans="1:6" ht="15" customHeight="1">
      <c r="A37" s="381" t="s">
        <v>591</v>
      </c>
      <c r="B37" s="382">
        <v>64948</v>
      </c>
      <c r="C37" s="382">
        <v>66247</v>
      </c>
      <c r="D37" s="382">
        <v>65883</v>
      </c>
      <c r="E37" s="382">
        <v>60557</v>
      </c>
      <c r="F37" s="382">
        <v>61145</v>
      </c>
    </row>
    <row r="38" spans="1:6" ht="15" customHeight="1">
      <c r="A38" s="381" t="s">
        <v>592</v>
      </c>
      <c r="B38" s="382">
        <v>660388</v>
      </c>
      <c r="C38" s="382">
        <v>646223</v>
      </c>
      <c r="D38" s="382">
        <v>590474</v>
      </c>
      <c r="E38" s="382">
        <v>563156</v>
      </c>
      <c r="F38" s="382">
        <v>557125</v>
      </c>
    </row>
    <row r="39" spans="1:6" ht="13.15" customHeight="1"/>
    <row r="40" spans="1:6" s="384" customFormat="1" ht="10.15" customHeight="1">
      <c r="A40" s="384" t="s">
        <v>662</v>
      </c>
    </row>
    <row r="41" spans="1:6" s="384" customFormat="1" ht="10.15" customHeight="1">
      <c r="A41" s="384" t="s">
        <v>663</v>
      </c>
    </row>
    <row r="42" spans="1:6" s="384" customFormat="1" ht="10.15" customHeight="1">
      <c r="A42" s="384" t="s">
        <v>682</v>
      </c>
    </row>
    <row r="43" spans="1:6" s="384" customFormat="1" ht="10.15" customHeight="1">
      <c r="A43" s="384" t="s">
        <v>603</v>
      </c>
    </row>
    <row r="44" spans="1:6" ht="13.15" customHeight="1">
      <c r="A44" s="1023" t="s">
        <v>918</v>
      </c>
    </row>
  </sheetData>
  <mergeCells count="6">
    <mergeCell ref="A7:F7"/>
    <mergeCell ref="A1:F1"/>
    <mergeCell ref="A2:F2"/>
    <mergeCell ref="A4:F4"/>
    <mergeCell ref="A5:F5"/>
    <mergeCell ref="A6:F6"/>
  </mergeCells>
  <hyperlinks>
    <hyperlink ref="A3" location="'Table of Contents'!A1" display="Return to Table of Contents" xr:uid="{DFAA9F6C-8A2D-4F56-9D7E-4BA6B1FB3451}"/>
    <hyperlink ref="A44" location="'Table of Contents'!A1" display="Return to Table of Contents" xr:uid="{BB8E309E-6856-4CE8-8631-83E6E6E80944}"/>
  </hyperlinks>
  <pageMargins left="0" right="0" top="0" bottom="0" header="0.5" footer="0.5"/>
  <pageSetup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5"/>
  <sheetViews>
    <sheetView showGridLines="0" topLeftCell="A8" zoomScaleNormal="100" workbookViewId="0">
      <selection activeCell="L4" sqref="L4"/>
    </sheetView>
  </sheetViews>
  <sheetFormatPr defaultColWidth="11" defaultRowHeight="15" customHeight="1"/>
  <cols>
    <col min="1" max="1" width="6.875" style="50" customWidth="1"/>
    <col min="2" max="2" width="7" bestFit="1" customWidth="1"/>
    <col min="3" max="4" width="9" bestFit="1" customWidth="1"/>
    <col min="5" max="5" width="8" bestFit="1" customWidth="1"/>
    <col min="6" max="6" width="10" bestFit="1" customWidth="1"/>
    <col min="7" max="8" width="8" bestFit="1" customWidth="1"/>
    <col min="9" max="9" width="12.125" customWidth="1"/>
    <col min="10" max="10" width="11.75" customWidth="1"/>
    <col min="11" max="11" width="8" customWidth="1"/>
    <col min="12" max="12" width="8.875" customWidth="1"/>
  </cols>
  <sheetData>
    <row r="1" spans="1:12" ht="15" customHeight="1">
      <c r="A1" s="1023" t="s">
        <v>918</v>
      </c>
    </row>
    <row r="2" spans="1:12" ht="81" customHeight="1">
      <c r="A2" s="1157" t="s">
        <v>464</v>
      </c>
      <c r="B2" s="1158"/>
      <c r="C2" s="1158"/>
      <c r="D2" s="1158"/>
      <c r="E2" s="1158"/>
      <c r="F2" s="1158"/>
      <c r="G2" s="1158"/>
      <c r="H2" s="1158"/>
      <c r="I2" s="1158"/>
      <c r="J2" s="1158"/>
      <c r="K2" s="1158"/>
      <c r="L2" s="1158"/>
    </row>
    <row r="3" spans="1:12" ht="15" customHeight="1" thickBot="1"/>
    <row r="4" spans="1:12" ht="34.15" customHeight="1">
      <c r="A4" s="169" t="s">
        <v>94</v>
      </c>
      <c r="B4" s="168" t="s">
        <v>93</v>
      </c>
      <c r="C4" s="90" t="s">
        <v>92</v>
      </c>
      <c r="D4" s="90" t="s">
        <v>91</v>
      </c>
      <c r="E4" s="90" t="s">
        <v>90</v>
      </c>
      <c r="F4" s="90" t="s">
        <v>89</v>
      </c>
      <c r="G4" s="90" t="s">
        <v>88</v>
      </c>
      <c r="H4" s="90" t="s">
        <v>87</v>
      </c>
      <c r="I4" s="90" t="s">
        <v>86</v>
      </c>
      <c r="J4" s="107" t="s">
        <v>85</v>
      </c>
      <c r="K4" s="76" t="s">
        <v>84</v>
      </c>
      <c r="L4" s="91" t="s">
        <v>7</v>
      </c>
    </row>
    <row r="5" spans="1:12" ht="17.100000000000001" customHeight="1">
      <c r="A5" s="170">
        <v>2019</v>
      </c>
      <c r="B5" s="51">
        <v>545</v>
      </c>
      <c r="C5" s="38">
        <v>620</v>
      </c>
      <c r="D5" s="38">
        <v>2193</v>
      </c>
      <c r="E5" s="38">
        <v>277</v>
      </c>
      <c r="F5" s="38">
        <v>7747</v>
      </c>
      <c r="G5" s="38">
        <v>7933</v>
      </c>
      <c r="H5" s="38">
        <v>1627</v>
      </c>
      <c r="I5" s="38">
        <v>348</v>
      </c>
      <c r="J5" s="38">
        <v>221</v>
      </c>
      <c r="K5" s="39">
        <v>1529</v>
      </c>
      <c r="L5" s="92">
        <v>23040</v>
      </c>
    </row>
    <row r="6" spans="1:12" ht="17.100000000000001" customHeight="1">
      <c r="A6" s="171">
        <v>2020</v>
      </c>
      <c r="B6" s="9">
        <v>517</v>
      </c>
      <c r="C6" s="7">
        <v>589</v>
      </c>
      <c r="D6" s="7">
        <v>2072</v>
      </c>
      <c r="E6" s="7">
        <v>295</v>
      </c>
      <c r="F6" s="7">
        <v>7489</v>
      </c>
      <c r="G6" s="7">
        <v>7853</v>
      </c>
      <c r="H6" s="7">
        <v>1789</v>
      </c>
      <c r="I6" s="7">
        <v>329</v>
      </c>
      <c r="J6" s="7">
        <v>197</v>
      </c>
      <c r="K6" s="12">
        <v>1616</v>
      </c>
      <c r="L6" s="58">
        <v>22746</v>
      </c>
    </row>
    <row r="7" spans="1:12" ht="17.100000000000001" customHeight="1">
      <c r="A7" s="171">
        <v>2021</v>
      </c>
      <c r="B7" s="9">
        <v>423</v>
      </c>
      <c r="C7" s="7">
        <v>479</v>
      </c>
      <c r="D7" s="7">
        <v>1620</v>
      </c>
      <c r="E7" s="7">
        <v>267</v>
      </c>
      <c r="F7" s="7">
        <v>6176</v>
      </c>
      <c r="G7" s="7">
        <v>6585</v>
      </c>
      <c r="H7" s="7">
        <v>1621</v>
      </c>
      <c r="I7" s="7">
        <v>268</v>
      </c>
      <c r="J7" s="7">
        <v>147</v>
      </c>
      <c r="K7" s="12">
        <v>1842</v>
      </c>
      <c r="L7" s="58">
        <v>19428</v>
      </c>
    </row>
    <row r="8" spans="1:12" ht="17.100000000000001" customHeight="1">
      <c r="A8" s="171">
        <v>2022</v>
      </c>
      <c r="B8" s="9">
        <v>408</v>
      </c>
      <c r="C8" s="7">
        <v>445</v>
      </c>
      <c r="D8" s="7">
        <v>1440</v>
      </c>
      <c r="E8" s="7">
        <v>252</v>
      </c>
      <c r="F8" s="7">
        <v>5622</v>
      </c>
      <c r="G8" s="7">
        <v>6350</v>
      </c>
      <c r="H8" s="7">
        <v>1748</v>
      </c>
      <c r="I8" s="7">
        <v>253</v>
      </c>
      <c r="J8" s="7">
        <v>175</v>
      </c>
      <c r="K8" s="12">
        <v>2091</v>
      </c>
      <c r="L8" s="58">
        <v>18784</v>
      </c>
    </row>
    <row r="9" spans="1:12" ht="17.100000000000001" customHeight="1" thickBot="1">
      <c r="A9" s="172">
        <v>2023</v>
      </c>
      <c r="B9" s="19">
        <v>390</v>
      </c>
      <c r="C9" s="16">
        <v>416</v>
      </c>
      <c r="D9" s="16">
        <v>1386</v>
      </c>
      <c r="E9" s="16">
        <v>253</v>
      </c>
      <c r="F9" s="16">
        <v>5157</v>
      </c>
      <c r="G9" s="16">
        <v>6583</v>
      </c>
      <c r="H9" s="16">
        <v>1956</v>
      </c>
      <c r="I9" s="16">
        <v>241</v>
      </c>
      <c r="J9" s="16">
        <v>217</v>
      </c>
      <c r="K9" s="35">
        <v>2354</v>
      </c>
      <c r="L9" s="59">
        <v>18953</v>
      </c>
    </row>
    <row r="10" spans="1:12" ht="17.100000000000001" customHeight="1">
      <c r="A10" s="1141" t="s">
        <v>465</v>
      </c>
      <c r="B10" s="1128"/>
      <c r="C10" s="1128"/>
      <c r="D10" s="1128"/>
      <c r="E10" s="1128"/>
      <c r="F10" s="1128"/>
      <c r="G10" s="1128"/>
      <c r="H10" s="1128"/>
      <c r="I10" s="1128"/>
      <c r="J10" s="1128"/>
      <c r="K10" s="1128"/>
      <c r="L10" s="1128"/>
    </row>
    <row r="11" spans="1:12" ht="17.100000000000001" customHeight="1">
      <c r="A11" s="1141" t="s">
        <v>466</v>
      </c>
      <c r="B11" s="1128"/>
      <c r="C11" s="1128"/>
      <c r="D11" s="1128"/>
      <c r="E11" s="1128"/>
      <c r="F11" s="1128"/>
      <c r="G11" s="1128"/>
      <c r="H11" s="1128"/>
      <c r="I11" s="1128"/>
      <c r="J11" s="1128"/>
      <c r="K11" s="1128"/>
      <c r="L11" s="1128"/>
    </row>
    <row r="12" spans="1:12" ht="17.100000000000001" customHeight="1">
      <c r="A12" s="1141" t="s">
        <v>83</v>
      </c>
      <c r="B12" s="1128"/>
      <c r="C12" s="1128"/>
      <c r="D12" s="1128"/>
      <c r="E12" s="1128"/>
      <c r="F12" s="1128"/>
      <c r="G12" s="1128"/>
      <c r="H12" s="1128"/>
      <c r="I12" s="1128"/>
      <c r="J12" s="1128"/>
      <c r="K12" s="1128"/>
      <c r="L12" s="1128"/>
    </row>
    <row r="13" spans="1:12" ht="17.100000000000001" customHeight="1">
      <c r="A13" s="1141" t="s">
        <v>82</v>
      </c>
      <c r="B13" s="1128"/>
      <c r="C13" s="1128"/>
      <c r="D13" s="1128"/>
      <c r="E13" s="1128"/>
      <c r="F13" s="1128"/>
      <c r="G13" s="1128"/>
      <c r="H13" s="1128"/>
      <c r="I13" s="1128"/>
      <c r="J13" s="1128"/>
      <c r="K13" s="1128"/>
      <c r="L13" s="1128"/>
    </row>
    <row r="15" spans="1:12" ht="15" customHeight="1">
      <c r="A15" s="1023" t="s">
        <v>918</v>
      </c>
    </row>
  </sheetData>
  <mergeCells count="5">
    <mergeCell ref="A11:L11"/>
    <mergeCell ref="A12:L12"/>
    <mergeCell ref="A13:L13"/>
    <mergeCell ref="A2:L2"/>
    <mergeCell ref="A10:L10"/>
  </mergeCells>
  <hyperlinks>
    <hyperlink ref="A1" location="'Table of Contents'!A1" display="Return to Table of Contents" xr:uid="{7FEBA144-E159-42E9-A82F-4DF1437B1637}"/>
    <hyperlink ref="A15" location="'Table of Contents'!A1" display="Return to Table of Contents" xr:uid="{10CA6B38-2270-4FB2-BF5A-B9532CAF9248}"/>
  </hyperlinks>
  <pageMargins left="0.2" right="0.2" top="0.5" bottom="0.5" header="0" footer="0"/>
  <pageSetup paperSize="5"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1"/>
  <sheetViews>
    <sheetView showGridLines="0" zoomScaleNormal="100" workbookViewId="0">
      <selection activeCell="I4" sqref="I4"/>
    </sheetView>
  </sheetViews>
  <sheetFormatPr defaultColWidth="11" defaultRowHeight="15" customHeight="1"/>
  <cols>
    <col min="1" max="2" width="11" bestFit="1" customWidth="1"/>
    <col min="3" max="3" width="15" bestFit="1" customWidth="1"/>
    <col min="4" max="4" width="10" bestFit="1" customWidth="1"/>
    <col min="5" max="5" width="4" bestFit="1" customWidth="1"/>
    <col min="6" max="6" width="6" bestFit="1" customWidth="1"/>
    <col min="7" max="7" width="8" bestFit="1" customWidth="1"/>
    <col min="8" max="9" width="9" bestFit="1" customWidth="1"/>
  </cols>
  <sheetData>
    <row r="1" spans="1:9" ht="15" customHeight="1">
      <c r="A1" s="1023" t="s">
        <v>918</v>
      </c>
    </row>
    <row r="2" spans="1:9" ht="96" customHeight="1">
      <c r="A2" s="1157" t="s">
        <v>469</v>
      </c>
      <c r="B2" s="1158"/>
      <c r="C2" s="1158"/>
      <c r="D2" s="1158"/>
      <c r="E2" s="1158"/>
      <c r="F2" s="1158"/>
      <c r="G2" s="1158"/>
      <c r="H2" s="1158"/>
      <c r="I2" s="1158"/>
    </row>
    <row r="3" spans="1:9" ht="15" customHeight="1" thickBot="1"/>
    <row r="4" spans="1:9" ht="53.1" customHeight="1">
      <c r="A4" s="96" t="s">
        <v>111</v>
      </c>
      <c r="B4" s="98" t="s">
        <v>330</v>
      </c>
      <c r="C4" s="98" t="s">
        <v>110</v>
      </c>
      <c r="D4" s="97" t="s">
        <v>109</v>
      </c>
      <c r="E4" s="97" t="s">
        <v>106</v>
      </c>
      <c r="F4" s="97" t="s">
        <v>105</v>
      </c>
      <c r="G4" s="102" t="s">
        <v>107</v>
      </c>
      <c r="H4" s="100" t="s">
        <v>386</v>
      </c>
      <c r="I4" s="99" t="s">
        <v>387</v>
      </c>
    </row>
    <row r="5" spans="1:9" ht="17.100000000000001" customHeight="1" thickBot="1">
      <c r="A5" s="93">
        <v>195586.100000001</v>
      </c>
      <c r="B5" s="94">
        <v>2872.6</v>
      </c>
      <c r="C5" s="94">
        <v>3373.4</v>
      </c>
      <c r="D5" s="94">
        <v>6401.9</v>
      </c>
      <c r="E5" s="94">
        <v>300.5</v>
      </c>
      <c r="F5" s="94">
        <v>7342.2000000000098</v>
      </c>
      <c r="G5" s="95">
        <v>53763.9</v>
      </c>
      <c r="H5" s="101">
        <v>252399.40000000101</v>
      </c>
      <c r="I5" s="95">
        <v>17241.2</v>
      </c>
    </row>
    <row r="6" spans="1:9" ht="17.100000000000001" customHeight="1">
      <c r="A6" s="1141" t="s">
        <v>467</v>
      </c>
      <c r="B6" s="1128"/>
      <c r="C6" s="1128"/>
      <c r="D6" s="1128"/>
      <c r="E6" s="1128"/>
      <c r="F6" s="1128"/>
      <c r="G6" s="1128"/>
      <c r="H6" s="1128"/>
      <c r="I6" s="1128"/>
    </row>
    <row r="7" spans="1:9" ht="17.100000000000001" customHeight="1">
      <c r="A7" s="1141" t="s">
        <v>468</v>
      </c>
      <c r="B7" s="1128"/>
      <c r="C7" s="1128"/>
      <c r="D7" s="1128"/>
      <c r="E7" s="1128"/>
      <c r="F7" s="1128"/>
      <c r="G7" s="1128"/>
      <c r="H7" s="1128"/>
      <c r="I7" s="1128"/>
    </row>
    <row r="8" spans="1:9" ht="17.100000000000001" customHeight="1">
      <c r="A8" s="1179" t="s">
        <v>327</v>
      </c>
      <c r="B8" s="1128"/>
      <c r="C8" s="1128"/>
      <c r="D8" s="1128"/>
      <c r="E8" s="1128"/>
      <c r="F8" s="1128"/>
      <c r="G8" s="1128"/>
      <c r="H8" s="1128"/>
      <c r="I8" s="1128"/>
    </row>
    <row r="9" spans="1:9" ht="17.100000000000001" customHeight="1">
      <c r="A9" s="1179" t="s">
        <v>97</v>
      </c>
      <c r="B9" s="1128"/>
      <c r="C9" s="1128"/>
      <c r="D9" s="1128"/>
      <c r="E9" s="1128"/>
      <c r="F9" s="1128"/>
      <c r="G9" s="1128"/>
      <c r="H9" s="1128"/>
      <c r="I9" s="1128"/>
    </row>
    <row r="11" spans="1:9" ht="15" customHeight="1">
      <c r="A11" s="1023" t="s">
        <v>918</v>
      </c>
    </row>
  </sheetData>
  <mergeCells count="5">
    <mergeCell ref="A6:I6"/>
    <mergeCell ref="A7:I7"/>
    <mergeCell ref="A8:I8"/>
    <mergeCell ref="A9:I9"/>
    <mergeCell ref="A2:I2"/>
  </mergeCells>
  <hyperlinks>
    <hyperlink ref="A1" location="'Table of Contents'!A1" display="Return to Table of Contents" xr:uid="{09690195-5C15-47E1-AB5F-3662B725FB40}"/>
    <hyperlink ref="A11" location="'Table of Contents'!A1" display="Return to Table of Contents" xr:uid="{083E159B-C2C0-423D-B643-C31203EFF1B3}"/>
  </hyperlinks>
  <pageMargins left="0.2" right="0.2" top="0.5" bottom="0.5" header="0" footer="0"/>
  <pageSetup paperSize="5"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89F9-C66A-4B65-8F4E-756616B7EB24}">
  <dimension ref="A1:P43"/>
  <sheetViews>
    <sheetView topLeftCell="A16" workbookViewId="0">
      <selection activeCell="P9" sqref="P9"/>
    </sheetView>
  </sheetViews>
  <sheetFormatPr defaultColWidth="7.75" defaultRowHeight="15"/>
  <cols>
    <col min="1" max="1" width="6.75" style="379" bestFit="1" customWidth="1"/>
    <col min="2" max="3" width="6.5" style="379" bestFit="1" customWidth="1"/>
    <col min="4" max="4" width="8.125" style="379" bestFit="1" customWidth="1"/>
    <col min="5" max="15" width="6.5" style="379" bestFit="1" customWidth="1"/>
    <col min="16" max="16" width="7.25" style="379" bestFit="1" customWidth="1"/>
    <col min="17" max="16384" width="7.75" style="379"/>
  </cols>
  <sheetData>
    <row r="1" spans="1:16" ht="18">
      <c r="A1" s="1023" t="s">
        <v>918</v>
      </c>
    </row>
    <row r="2" spans="1:16" ht="15.75">
      <c r="A2" s="1177" t="s">
        <v>600</v>
      </c>
      <c r="B2" s="1177"/>
      <c r="C2" s="1177"/>
      <c r="D2" s="1177"/>
      <c r="E2" s="1177"/>
      <c r="F2" s="1177"/>
      <c r="G2" s="1177"/>
      <c r="H2" s="1177"/>
      <c r="I2" s="1177"/>
      <c r="J2" s="1177"/>
      <c r="K2" s="1177"/>
      <c r="L2" s="1177"/>
      <c r="M2" s="1177"/>
      <c r="N2" s="1177"/>
      <c r="O2" s="1177"/>
      <c r="P2" s="1177"/>
    </row>
    <row r="3" spans="1:16" ht="15.75">
      <c r="A3" s="1177" t="s">
        <v>601</v>
      </c>
      <c r="B3" s="1177"/>
      <c r="C3" s="1177"/>
      <c r="D3" s="1177"/>
      <c r="E3" s="1177"/>
      <c r="F3" s="1177"/>
      <c r="G3" s="1177"/>
      <c r="H3" s="1177"/>
      <c r="I3" s="1177"/>
      <c r="J3" s="1177"/>
      <c r="K3" s="1177"/>
      <c r="L3" s="1177"/>
      <c r="M3" s="1177"/>
      <c r="N3" s="1177"/>
      <c r="O3" s="1177"/>
      <c r="P3" s="1177"/>
    </row>
    <row r="4" spans="1:16" ht="15.75">
      <c r="A4" s="1177" t="s">
        <v>602</v>
      </c>
      <c r="B4" s="1177"/>
      <c r="C4" s="1177"/>
      <c r="D4" s="1177"/>
      <c r="E4" s="1177"/>
      <c r="F4" s="1177"/>
      <c r="G4" s="1177"/>
      <c r="H4" s="1177"/>
      <c r="I4" s="1177"/>
      <c r="J4" s="1177"/>
      <c r="K4" s="1177"/>
      <c r="L4" s="1177"/>
      <c r="M4" s="1177"/>
      <c r="N4" s="1177"/>
      <c r="O4" s="1177"/>
      <c r="P4" s="1177"/>
    </row>
    <row r="5" spans="1:16" ht="15.75">
      <c r="A5" s="1177" t="s">
        <v>603</v>
      </c>
      <c r="B5" s="1177"/>
      <c r="C5" s="1177"/>
      <c r="D5" s="1177"/>
      <c r="E5" s="1177"/>
      <c r="F5" s="1177"/>
      <c r="G5" s="1177"/>
      <c r="H5" s="1177"/>
      <c r="I5" s="1177"/>
      <c r="J5" s="1177"/>
      <c r="K5" s="1177"/>
      <c r="L5" s="1177"/>
      <c r="M5" s="1177"/>
      <c r="N5" s="1177"/>
      <c r="O5" s="1177"/>
      <c r="P5" s="1177"/>
    </row>
    <row r="6" spans="1:16" ht="15.75">
      <c r="A6" s="1177" t="s">
        <v>604</v>
      </c>
      <c r="B6" s="1177"/>
      <c r="C6" s="1177"/>
      <c r="D6" s="1177"/>
      <c r="E6" s="1177"/>
      <c r="F6" s="1177"/>
      <c r="G6" s="1177"/>
      <c r="H6" s="1177"/>
      <c r="I6" s="1177"/>
      <c r="J6" s="1177"/>
      <c r="K6" s="1177"/>
      <c r="L6" s="1177"/>
      <c r="M6" s="1177"/>
      <c r="N6" s="1177"/>
      <c r="O6" s="1177"/>
      <c r="P6" s="1177"/>
    </row>
    <row r="9" spans="1:16" ht="43.15" customHeight="1">
      <c r="A9" s="385" t="s">
        <v>1</v>
      </c>
      <c r="B9" s="385" t="s">
        <v>605</v>
      </c>
      <c r="C9" s="385" t="s">
        <v>606</v>
      </c>
      <c r="D9" s="385" t="s">
        <v>607</v>
      </c>
      <c r="E9" s="385" t="s">
        <v>608</v>
      </c>
      <c r="F9" s="385" t="s">
        <v>106</v>
      </c>
      <c r="G9" s="385" t="s">
        <v>609</v>
      </c>
      <c r="H9" s="385" t="s">
        <v>610</v>
      </c>
      <c r="I9" s="385" t="s">
        <v>611</v>
      </c>
      <c r="J9" s="385" t="s">
        <v>612</v>
      </c>
      <c r="K9" s="385" t="s">
        <v>613</v>
      </c>
      <c r="L9" s="385" t="s">
        <v>614</v>
      </c>
      <c r="M9" s="385" t="s">
        <v>615</v>
      </c>
      <c r="N9" s="385" t="s">
        <v>616</v>
      </c>
      <c r="O9" s="385" t="s">
        <v>617</v>
      </c>
      <c r="P9" s="385" t="s">
        <v>618</v>
      </c>
    </row>
    <row r="10" spans="1:16" ht="15" customHeight="1">
      <c r="A10" s="381" t="s">
        <v>619</v>
      </c>
      <c r="B10" s="382">
        <v>5799.4</v>
      </c>
      <c r="C10" s="382">
        <v>1732.5</v>
      </c>
      <c r="D10" s="382">
        <v>193.6</v>
      </c>
      <c r="E10" s="382">
        <v>0</v>
      </c>
      <c r="F10" s="382">
        <v>0</v>
      </c>
      <c r="G10" s="382">
        <v>357.9</v>
      </c>
      <c r="H10" s="382">
        <v>0</v>
      </c>
      <c r="I10" s="382">
        <v>0</v>
      </c>
      <c r="J10" s="382">
        <v>0</v>
      </c>
      <c r="K10" s="382">
        <v>0</v>
      </c>
      <c r="L10" s="382">
        <v>0</v>
      </c>
      <c r="M10" s="382">
        <v>0</v>
      </c>
      <c r="N10" s="382">
        <v>0</v>
      </c>
      <c r="O10" s="382">
        <v>0</v>
      </c>
      <c r="P10" s="382">
        <v>8083.4</v>
      </c>
    </row>
    <row r="11" spans="1:16" ht="15" customHeight="1">
      <c r="A11" s="381" t="s">
        <v>620</v>
      </c>
      <c r="B11" s="382">
        <v>12769.2</v>
      </c>
      <c r="C11" s="382">
        <v>6513.7</v>
      </c>
      <c r="D11" s="382">
        <v>132.80000000000001</v>
      </c>
      <c r="E11" s="382">
        <v>483.4</v>
      </c>
      <c r="F11" s="382">
        <v>10.9</v>
      </c>
      <c r="G11" s="382">
        <v>227.3</v>
      </c>
      <c r="H11" s="382">
        <v>22</v>
      </c>
      <c r="I11" s="382">
        <v>0</v>
      </c>
      <c r="J11" s="382">
        <v>0.5</v>
      </c>
      <c r="K11" s="382">
        <v>0</v>
      </c>
      <c r="L11" s="382">
        <v>0</v>
      </c>
      <c r="M11" s="382">
        <v>0</v>
      </c>
      <c r="N11" s="382">
        <v>0</v>
      </c>
      <c r="O11" s="382">
        <v>0</v>
      </c>
      <c r="P11" s="382">
        <v>20159.8</v>
      </c>
    </row>
    <row r="12" spans="1:16" ht="15" customHeight="1">
      <c r="A12" s="381" t="s">
        <v>621</v>
      </c>
      <c r="B12" s="382">
        <v>2400.6999999999998</v>
      </c>
      <c r="C12" s="382">
        <v>1183</v>
      </c>
      <c r="D12" s="382">
        <v>81.7</v>
      </c>
      <c r="E12" s="382">
        <v>13.2</v>
      </c>
      <c r="F12" s="382">
        <v>0</v>
      </c>
      <c r="G12" s="382">
        <v>126.5</v>
      </c>
      <c r="H12" s="382">
        <v>0</v>
      </c>
      <c r="I12" s="382">
        <v>0</v>
      </c>
      <c r="J12" s="382">
        <v>8.4</v>
      </c>
      <c r="K12" s="382">
        <v>0</v>
      </c>
      <c r="L12" s="382">
        <v>0</v>
      </c>
      <c r="M12" s="382">
        <v>3.7</v>
      </c>
      <c r="N12" s="382">
        <v>0</v>
      </c>
      <c r="O12" s="382">
        <v>0</v>
      </c>
      <c r="P12" s="382">
        <v>3817.2</v>
      </c>
    </row>
    <row r="13" spans="1:16" ht="15" customHeight="1">
      <c r="A13" s="381" t="s">
        <v>622</v>
      </c>
      <c r="B13" s="382">
        <v>816.8</v>
      </c>
      <c r="C13" s="382">
        <v>183</v>
      </c>
      <c r="D13" s="382">
        <v>5.4</v>
      </c>
      <c r="E13" s="382">
        <v>0</v>
      </c>
      <c r="F13" s="382">
        <v>0</v>
      </c>
      <c r="G13" s="382">
        <v>187.1</v>
      </c>
      <c r="H13" s="382">
        <v>0</v>
      </c>
      <c r="I13" s="382">
        <v>0</v>
      </c>
      <c r="J13" s="382">
        <v>0</v>
      </c>
      <c r="K13" s="382">
        <v>0</v>
      </c>
      <c r="L13" s="382">
        <v>0</v>
      </c>
      <c r="M13" s="382">
        <v>0</v>
      </c>
      <c r="N13" s="382">
        <v>0</v>
      </c>
      <c r="O13" s="382">
        <v>0</v>
      </c>
      <c r="P13" s="382">
        <v>1192.3</v>
      </c>
    </row>
    <row r="14" spans="1:16" ht="15" customHeight="1">
      <c r="A14" s="381" t="s">
        <v>623</v>
      </c>
      <c r="B14" s="382">
        <v>5257.3</v>
      </c>
      <c r="C14" s="382">
        <v>2042.1</v>
      </c>
      <c r="D14" s="382">
        <v>129.5</v>
      </c>
      <c r="E14" s="382">
        <v>0</v>
      </c>
      <c r="F14" s="382">
        <v>0.2</v>
      </c>
      <c r="G14" s="382">
        <v>699.7</v>
      </c>
      <c r="H14" s="382">
        <v>104</v>
      </c>
      <c r="I14" s="382">
        <v>451.6</v>
      </c>
      <c r="J14" s="382">
        <v>56</v>
      </c>
      <c r="K14" s="382">
        <v>92.9</v>
      </c>
      <c r="L14" s="382">
        <v>0</v>
      </c>
      <c r="M14" s="382">
        <v>27.4</v>
      </c>
      <c r="N14" s="382">
        <v>0</v>
      </c>
      <c r="O14" s="382">
        <v>0</v>
      </c>
      <c r="P14" s="382">
        <v>8860.7000000000007</v>
      </c>
    </row>
    <row r="15" spans="1:16" ht="15" customHeight="1">
      <c r="A15" s="381" t="s">
        <v>624</v>
      </c>
      <c r="B15" s="382">
        <v>8216.1</v>
      </c>
      <c r="C15" s="382">
        <v>351.2</v>
      </c>
      <c r="D15" s="382">
        <v>76.400000000000006</v>
      </c>
      <c r="E15" s="382">
        <v>19.600000000000001</v>
      </c>
      <c r="F15" s="382">
        <v>0</v>
      </c>
      <c r="G15" s="382">
        <v>39.200000000000003</v>
      </c>
      <c r="H15" s="382">
        <v>0</v>
      </c>
      <c r="I15" s="382">
        <v>0</v>
      </c>
      <c r="J15" s="382">
        <v>0</v>
      </c>
      <c r="K15" s="382">
        <v>0</v>
      </c>
      <c r="L15" s="382">
        <v>0</v>
      </c>
      <c r="M15" s="382">
        <v>0</v>
      </c>
      <c r="N15" s="382">
        <v>0</v>
      </c>
      <c r="O15" s="382">
        <v>0</v>
      </c>
      <c r="P15" s="382">
        <v>8702.5</v>
      </c>
    </row>
    <row r="16" spans="1:16" ht="15" customHeight="1">
      <c r="A16" s="381" t="s">
        <v>625</v>
      </c>
      <c r="B16" s="382">
        <v>7854.5</v>
      </c>
      <c r="C16" s="382">
        <v>3044.9</v>
      </c>
      <c r="D16" s="382">
        <v>381.3</v>
      </c>
      <c r="E16" s="382">
        <v>15.5</v>
      </c>
      <c r="F16" s="382">
        <v>8.6</v>
      </c>
      <c r="G16" s="382">
        <v>636.70000000000005</v>
      </c>
      <c r="H16" s="382">
        <v>0</v>
      </c>
      <c r="I16" s="382">
        <v>0</v>
      </c>
      <c r="J16" s="382">
        <v>34</v>
      </c>
      <c r="K16" s="382">
        <v>301.39999999999998</v>
      </c>
      <c r="L16" s="382">
        <v>4</v>
      </c>
      <c r="M16" s="382">
        <v>4.5</v>
      </c>
      <c r="N16" s="382">
        <v>0</v>
      </c>
      <c r="O16" s="382">
        <v>0</v>
      </c>
      <c r="P16" s="382">
        <v>12285.4</v>
      </c>
    </row>
    <row r="17" spans="1:16" ht="15" customHeight="1">
      <c r="A17" s="381" t="s">
        <v>626</v>
      </c>
      <c r="B17" s="382">
        <v>395.6</v>
      </c>
      <c r="C17" s="382">
        <v>283.60000000000002</v>
      </c>
      <c r="D17" s="382">
        <v>8</v>
      </c>
      <c r="E17" s="382">
        <v>0</v>
      </c>
      <c r="F17" s="382">
        <v>0</v>
      </c>
      <c r="G17" s="382">
        <v>47</v>
      </c>
      <c r="H17" s="382">
        <v>5.0999999999999996</v>
      </c>
      <c r="I17" s="382">
        <v>52.5</v>
      </c>
      <c r="J17" s="382">
        <v>0</v>
      </c>
      <c r="K17" s="382">
        <v>0</v>
      </c>
      <c r="L17" s="382">
        <v>0</v>
      </c>
      <c r="M17" s="382">
        <v>0</v>
      </c>
      <c r="N17" s="382">
        <v>0</v>
      </c>
      <c r="O17" s="382">
        <v>0</v>
      </c>
      <c r="P17" s="382">
        <v>791.8</v>
      </c>
    </row>
    <row r="18" spans="1:16" ht="15" customHeight="1">
      <c r="A18" s="381" t="s">
        <v>627</v>
      </c>
      <c r="B18" s="382">
        <v>2298.9</v>
      </c>
      <c r="C18" s="382">
        <v>526.79999999999995</v>
      </c>
      <c r="D18" s="382">
        <v>39.4</v>
      </c>
      <c r="E18" s="382">
        <v>0</v>
      </c>
      <c r="F18" s="382">
        <v>0</v>
      </c>
      <c r="G18" s="382">
        <v>162.1</v>
      </c>
      <c r="H18" s="382">
        <v>0</v>
      </c>
      <c r="I18" s="382">
        <v>0</v>
      </c>
      <c r="J18" s="382">
        <v>0</v>
      </c>
      <c r="K18" s="382">
        <v>0</v>
      </c>
      <c r="L18" s="382">
        <v>0</v>
      </c>
      <c r="M18" s="382">
        <v>0</v>
      </c>
      <c r="N18" s="382">
        <v>0</v>
      </c>
      <c r="O18" s="382">
        <v>0</v>
      </c>
      <c r="P18" s="382">
        <v>3027.2</v>
      </c>
    </row>
    <row r="19" spans="1:16" ht="15" customHeight="1">
      <c r="A19" s="381" t="s">
        <v>628</v>
      </c>
      <c r="B19" s="382">
        <v>11679.5</v>
      </c>
      <c r="C19" s="382">
        <v>5050.3999999999996</v>
      </c>
      <c r="D19" s="382">
        <v>608.4</v>
      </c>
      <c r="E19" s="382">
        <v>197.1</v>
      </c>
      <c r="F19" s="382">
        <v>19.3</v>
      </c>
      <c r="G19" s="382">
        <v>289.60000000000002</v>
      </c>
      <c r="H19" s="382">
        <v>119.6</v>
      </c>
      <c r="I19" s="382">
        <v>1144.8</v>
      </c>
      <c r="J19" s="382">
        <v>0</v>
      </c>
      <c r="K19" s="382">
        <v>0</v>
      </c>
      <c r="L19" s="382">
        <v>0</v>
      </c>
      <c r="M19" s="382">
        <v>0</v>
      </c>
      <c r="N19" s="382">
        <v>0</v>
      </c>
      <c r="O19" s="382">
        <v>0</v>
      </c>
      <c r="P19" s="382">
        <v>19108.7</v>
      </c>
    </row>
    <row r="20" spans="1:16" ht="15" customHeight="1">
      <c r="A20" s="381" t="s">
        <v>629</v>
      </c>
      <c r="B20" s="382">
        <v>5736.1</v>
      </c>
      <c r="C20" s="382">
        <v>2283.5</v>
      </c>
      <c r="D20" s="382">
        <v>56</v>
      </c>
      <c r="E20" s="382">
        <v>0</v>
      </c>
      <c r="F20" s="382">
        <v>0</v>
      </c>
      <c r="G20" s="382">
        <v>614.6</v>
      </c>
      <c r="H20" s="382">
        <v>18.100000000000001</v>
      </c>
      <c r="I20" s="382">
        <v>119.6</v>
      </c>
      <c r="J20" s="382">
        <v>52.3</v>
      </c>
      <c r="K20" s="382">
        <v>237.4</v>
      </c>
      <c r="L20" s="382">
        <v>0</v>
      </c>
      <c r="M20" s="382">
        <v>14.2</v>
      </c>
      <c r="N20" s="382">
        <v>0</v>
      </c>
      <c r="O20" s="382">
        <v>0</v>
      </c>
      <c r="P20" s="382">
        <v>9131.7999999999993</v>
      </c>
    </row>
    <row r="21" spans="1:16" ht="15" customHeight="1">
      <c r="A21" s="381" t="s">
        <v>630</v>
      </c>
      <c r="B21" s="382">
        <v>1228.0999999999999</v>
      </c>
      <c r="C21" s="382">
        <v>369.4</v>
      </c>
      <c r="D21" s="382">
        <v>51.9</v>
      </c>
      <c r="E21" s="382">
        <v>0</v>
      </c>
      <c r="F21" s="382">
        <v>16.5</v>
      </c>
      <c r="G21" s="382">
        <v>283.89999999999998</v>
      </c>
      <c r="H21" s="382">
        <v>0</v>
      </c>
      <c r="I21" s="382">
        <v>0</v>
      </c>
      <c r="J21" s="382">
        <v>2.9</v>
      </c>
      <c r="K21" s="382">
        <v>0</v>
      </c>
      <c r="L21" s="382">
        <v>0</v>
      </c>
      <c r="M21" s="382">
        <v>1.1000000000000001</v>
      </c>
      <c r="N21" s="382">
        <v>0</v>
      </c>
      <c r="O21" s="382">
        <v>0</v>
      </c>
      <c r="P21" s="382">
        <v>1953.8</v>
      </c>
    </row>
    <row r="22" spans="1:16" ht="15" customHeight="1">
      <c r="A22" s="381" t="s">
        <v>631</v>
      </c>
      <c r="B22" s="382">
        <v>2434.6999999999998</v>
      </c>
      <c r="C22" s="382">
        <v>472.9</v>
      </c>
      <c r="D22" s="382">
        <v>48.5</v>
      </c>
      <c r="E22" s="382">
        <v>0</v>
      </c>
      <c r="F22" s="382">
        <v>0</v>
      </c>
      <c r="G22" s="382">
        <v>0</v>
      </c>
      <c r="H22" s="382">
        <v>0</v>
      </c>
      <c r="I22" s="382">
        <v>0</v>
      </c>
      <c r="J22" s="382">
        <v>0</v>
      </c>
      <c r="K22" s="382">
        <v>0</v>
      </c>
      <c r="L22" s="382">
        <v>0</v>
      </c>
      <c r="M22" s="382">
        <v>0</v>
      </c>
      <c r="N22" s="382">
        <v>0</v>
      </c>
      <c r="O22" s="382">
        <v>0</v>
      </c>
      <c r="P22" s="382">
        <v>2956.1</v>
      </c>
    </row>
    <row r="23" spans="1:16" ht="15" customHeight="1">
      <c r="A23" s="381" t="s">
        <v>632</v>
      </c>
      <c r="B23" s="382">
        <v>4577.8</v>
      </c>
      <c r="C23" s="382">
        <v>609.4</v>
      </c>
      <c r="D23" s="382">
        <v>141.4</v>
      </c>
      <c r="E23" s="382">
        <v>16.5</v>
      </c>
      <c r="F23" s="382">
        <v>3.8</v>
      </c>
      <c r="G23" s="382">
        <v>0</v>
      </c>
      <c r="H23" s="382">
        <v>0</v>
      </c>
      <c r="I23" s="382">
        <v>0</v>
      </c>
      <c r="J23" s="382">
        <v>0</v>
      </c>
      <c r="K23" s="382">
        <v>0</v>
      </c>
      <c r="L23" s="382">
        <v>0</v>
      </c>
      <c r="M23" s="382">
        <v>0</v>
      </c>
      <c r="N23" s="382">
        <v>0</v>
      </c>
      <c r="O23" s="382">
        <v>0</v>
      </c>
      <c r="P23" s="382">
        <v>5348.9</v>
      </c>
    </row>
    <row r="24" spans="1:16" ht="15" customHeight="1">
      <c r="A24" s="381" t="s">
        <v>633</v>
      </c>
      <c r="B24" s="382">
        <v>30098.2</v>
      </c>
      <c r="C24" s="382">
        <v>4254</v>
      </c>
      <c r="D24" s="382">
        <v>235</v>
      </c>
      <c r="E24" s="382">
        <v>917.7</v>
      </c>
      <c r="F24" s="382">
        <v>17.399999999999999</v>
      </c>
      <c r="G24" s="382">
        <v>651.5</v>
      </c>
      <c r="H24" s="382">
        <v>0</v>
      </c>
      <c r="I24" s="382">
        <v>0</v>
      </c>
      <c r="J24" s="382">
        <v>94.7</v>
      </c>
      <c r="K24" s="382">
        <v>1064.2</v>
      </c>
      <c r="L24" s="382">
        <v>0</v>
      </c>
      <c r="M24" s="382">
        <v>3.5</v>
      </c>
      <c r="N24" s="382">
        <v>0</v>
      </c>
      <c r="O24" s="382">
        <v>3.2</v>
      </c>
      <c r="P24" s="382">
        <v>37339.4</v>
      </c>
    </row>
    <row r="25" spans="1:16" ht="15" customHeight="1">
      <c r="A25" s="381" t="s">
        <v>634</v>
      </c>
      <c r="B25" s="382">
        <v>570.1</v>
      </c>
      <c r="C25" s="382">
        <v>114.3</v>
      </c>
      <c r="D25" s="382">
        <v>7.9</v>
      </c>
      <c r="E25" s="382">
        <v>0</v>
      </c>
      <c r="F25" s="382">
        <v>0</v>
      </c>
      <c r="G25" s="382">
        <v>50.4</v>
      </c>
      <c r="H25" s="382">
        <v>0</v>
      </c>
      <c r="I25" s="382">
        <v>0</v>
      </c>
      <c r="J25" s="382">
        <v>0</v>
      </c>
      <c r="K25" s="382">
        <v>0</v>
      </c>
      <c r="L25" s="382">
        <v>0</v>
      </c>
      <c r="M25" s="382">
        <v>0</v>
      </c>
      <c r="N25" s="382">
        <v>0</v>
      </c>
      <c r="O25" s="382">
        <v>0</v>
      </c>
      <c r="P25" s="382">
        <v>742.7</v>
      </c>
    </row>
    <row r="26" spans="1:16" ht="15" customHeight="1">
      <c r="A26" s="381" t="s">
        <v>635</v>
      </c>
      <c r="B26" s="382">
        <v>2144.3000000000002</v>
      </c>
      <c r="C26" s="382">
        <v>542.4</v>
      </c>
      <c r="D26" s="382">
        <v>51.1</v>
      </c>
      <c r="E26" s="382">
        <v>0</v>
      </c>
      <c r="F26" s="382">
        <v>0</v>
      </c>
      <c r="G26" s="382">
        <v>215</v>
      </c>
      <c r="H26" s="382">
        <v>0</v>
      </c>
      <c r="I26" s="382">
        <v>0</v>
      </c>
      <c r="J26" s="382">
        <v>0</v>
      </c>
      <c r="K26" s="382">
        <v>0</v>
      </c>
      <c r="L26" s="382">
        <v>0</v>
      </c>
      <c r="M26" s="382">
        <v>0</v>
      </c>
      <c r="N26" s="382">
        <v>0</v>
      </c>
      <c r="O26" s="382">
        <v>0</v>
      </c>
      <c r="P26" s="382">
        <v>2952.8</v>
      </c>
    </row>
    <row r="27" spans="1:16" ht="15" customHeight="1">
      <c r="A27" s="381" t="s">
        <v>636</v>
      </c>
      <c r="B27" s="382">
        <v>12462.9</v>
      </c>
      <c r="C27" s="382">
        <v>1367.1</v>
      </c>
      <c r="D27" s="382">
        <v>210.8</v>
      </c>
      <c r="E27" s="382">
        <v>140.9</v>
      </c>
      <c r="F27" s="382">
        <v>18.7</v>
      </c>
      <c r="G27" s="382">
        <v>562</v>
      </c>
      <c r="H27" s="382">
        <v>26.5</v>
      </c>
      <c r="I27" s="382">
        <v>194.1</v>
      </c>
      <c r="J27" s="382">
        <v>0</v>
      </c>
      <c r="K27" s="382">
        <v>0</v>
      </c>
      <c r="L27" s="382">
        <v>0</v>
      </c>
      <c r="M27" s="382">
        <v>0</v>
      </c>
      <c r="N27" s="382">
        <v>0</v>
      </c>
      <c r="O27" s="382">
        <v>0</v>
      </c>
      <c r="P27" s="382">
        <v>14983</v>
      </c>
    </row>
    <row r="28" spans="1:16" ht="15" customHeight="1">
      <c r="A28" s="381" t="s">
        <v>637</v>
      </c>
      <c r="B28" s="382">
        <v>3633.4</v>
      </c>
      <c r="C28" s="382">
        <v>1726.7</v>
      </c>
      <c r="D28" s="382">
        <v>117.6</v>
      </c>
      <c r="E28" s="382">
        <v>0</v>
      </c>
      <c r="F28" s="382">
        <v>9.1999999999999993</v>
      </c>
      <c r="G28" s="382">
        <v>220.3</v>
      </c>
      <c r="H28" s="382">
        <v>4.5</v>
      </c>
      <c r="I28" s="382">
        <v>0</v>
      </c>
      <c r="J28" s="382">
        <v>0</v>
      </c>
      <c r="K28" s="382">
        <v>0</v>
      </c>
      <c r="L28" s="382">
        <v>0</v>
      </c>
      <c r="M28" s="382">
        <v>0</v>
      </c>
      <c r="N28" s="382">
        <v>0</v>
      </c>
      <c r="O28" s="382">
        <v>0</v>
      </c>
      <c r="P28" s="382">
        <v>5711.7</v>
      </c>
    </row>
    <row r="29" spans="1:16" ht="15" customHeight="1">
      <c r="A29" s="381" t="s">
        <v>638</v>
      </c>
      <c r="B29" s="382">
        <v>3553.8</v>
      </c>
      <c r="C29" s="382">
        <v>1020.5</v>
      </c>
      <c r="D29" s="382">
        <v>152.4</v>
      </c>
      <c r="E29" s="382">
        <v>0</v>
      </c>
      <c r="F29" s="382">
        <v>0</v>
      </c>
      <c r="G29" s="382">
        <v>316.39999999999998</v>
      </c>
      <c r="H29" s="382">
        <v>0</v>
      </c>
      <c r="I29" s="382">
        <v>0</v>
      </c>
      <c r="J29" s="382">
        <v>54.5</v>
      </c>
      <c r="K29" s="382">
        <v>49.2</v>
      </c>
      <c r="L29" s="382">
        <v>0</v>
      </c>
      <c r="M29" s="382">
        <v>3.2</v>
      </c>
      <c r="N29" s="382">
        <v>0</v>
      </c>
      <c r="O29" s="382">
        <v>0</v>
      </c>
      <c r="P29" s="382">
        <v>5150</v>
      </c>
    </row>
    <row r="30" spans="1:16" ht="15" customHeight="1">
      <c r="A30" s="381" t="s">
        <v>639</v>
      </c>
      <c r="B30" s="382">
        <v>3019.7</v>
      </c>
      <c r="C30" s="382">
        <v>1252</v>
      </c>
      <c r="D30" s="382">
        <v>80.599999999999994</v>
      </c>
      <c r="E30" s="382">
        <v>7.3</v>
      </c>
      <c r="F30" s="382">
        <v>31.1</v>
      </c>
      <c r="G30" s="382">
        <v>100.3</v>
      </c>
      <c r="H30" s="382">
        <v>0</v>
      </c>
      <c r="I30" s="382">
        <v>0</v>
      </c>
      <c r="J30" s="382">
        <v>0</v>
      </c>
      <c r="K30" s="382">
        <v>0</v>
      </c>
      <c r="L30" s="382">
        <v>0</v>
      </c>
      <c r="M30" s="382">
        <v>0</v>
      </c>
      <c r="N30" s="382">
        <v>0</v>
      </c>
      <c r="O30" s="382">
        <v>0</v>
      </c>
      <c r="P30" s="382">
        <v>4491</v>
      </c>
    </row>
    <row r="31" spans="1:16" ht="15" customHeight="1">
      <c r="A31" s="381" t="s">
        <v>640</v>
      </c>
      <c r="B31" s="382">
        <v>2816.5</v>
      </c>
      <c r="C31" s="382">
        <v>737.8</v>
      </c>
      <c r="D31" s="382">
        <v>36</v>
      </c>
      <c r="E31" s="382">
        <v>0</v>
      </c>
      <c r="F31" s="382">
        <v>20.3</v>
      </c>
      <c r="G31" s="382">
        <v>84.2</v>
      </c>
      <c r="H31" s="382">
        <v>0</v>
      </c>
      <c r="I31" s="382">
        <v>0</v>
      </c>
      <c r="J31" s="382">
        <v>19.5</v>
      </c>
      <c r="K31" s="382">
        <v>0</v>
      </c>
      <c r="L31" s="382">
        <v>0</v>
      </c>
      <c r="M31" s="382">
        <v>1.6</v>
      </c>
      <c r="N31" s="382">
        <v>0</v>
      </c>
      <c r="O31" s="382">
        <v>0</v>
      </c>
      <c r="P31" s="382">
        <v>3715.9</v>
      </c>
    </row>
    <row r="32" spans="1:16" ht="15" customHeight="1">
      <c r="A32" s="381" t="s">
        <v>641</v>
      </c>
      <c r="B32" s="382">
        <v>7765.4</v>
      </c>
      <c r="C32" s="382">
        <v>3999</v>
      </c>
      <c r="D32" s="382">
        <v>299.60000000000002</v>
      </c>
      <c r="E32" s="382">
        <v>28.5</v>
      </c>
      <c r="F32" s="382">
        <v>0</v>
      </c>
      <c r="G32" s="382">
        <v>163.69999999999999</v>
      </c>
      <c r="H32" s="382">
        <v>36</v>
      </c>
      <c r="I32" s="382">
        <v>165.4</v>
      </c>
      <c r="J32" s="382">
        <v>0</v>
      </c>
      <c r="K32" s="382">
        <v>0</v>
      </c>
      <c r="L32" s="382">
        <v>0</v>
      </c>
      <c r="M32" s="382">
        <v>0</v>
      </c>
      <c r="N32" s="382">
        <v>0</v>
      </c>
      <c r="O32" s="382">
        <v>0</v>
      </c>
      <c r="P32" s="382">
        <v>12457.6</v>
      </c>
    </row>
    <row r="33" spans="1:16" ht="15" customHeight="1">
      <c r="A33" s="381" t="s">
        <v>642</v>
      </c>
      <c r="B33" s="382">
        <v>6048.8</v>
      </c>
      <c r="C33" s="382">
        <v>2050</v>
      </c>
      <c r="D33" s="382">
        <v>225.3</v>
      </c>
      <c r="E33" s="382">
        <v>4.4000000000000004</v>
      </c>
      <c r="F33" s="382">
        <v>0.1</v>
      </c>
      <c r="G33" s="382">
        <v>255.1</v>
      </c>
      <c r="H33" s="382">
        <v>56.9</v>
      </c>
      <c r="I33" s="382">
        <v>460.8</v>
      </c>
      <c r="J33" s="382">
        <v>32.9</v>
      </c>
      <c r="K33" s="382">
        <v>44.6</v>
      </c>
      <c r="L33" s="382">
        <v>0</v>
      </c>
      <c r="M33" s="382">
        <v>1</v>
      </c>
      <c r="N33" s="382">
        <v>0</v>
      </c>
      <c r="O33" s="382">
        <v>0</v>
      </c>
      <c r="P33" s="382">
        <v>9179.9</v>
      </c>
    </row>
    <row r="34" spans="1:16" ht="15" customHeight="1">
      <c r="A34" s="381" t="s">
        <v>643</v>
      </c>
      <c r="B34" s="382">
        <v>5681.2</v>
      </c>
      <c r="C34" s="382">
        <v>2666.9</v>
      </c>
      <c r="D34" s="382">
        <v>127.4</v>
      </c>
      <c r="E34" s="382">
        <v>4.2</v>
      </c>
      <c r="F34" s="382">
        <v>66.599999999999994</v>
      </c>
      <c r="G34" s="382">
        <v>187.9</v>
      </c>
      <c r="H34" s="382">
        <v>16.899999999999999</v>
      </c>
      <c r="I34" s="382">
        <v>224.4</v>
      </c>
      <c r="J34" s="382">
        <v>40</v>
      </c>
      <c r="K34" s="382">
        <v>228.9</v>
      </c>
      <c r="L34" s="382">
        <v>1.9</v>
      </c>
      <c r="M34" s="382">
        <v>38.200000000000003</v>
      </c>
      <c r="N34" s="382">
        <v>0</v>
      </c>
      <c r="O34" s="382">
        <v>9</v>
      </c>
      <c r="P34" s="382">
        <v>9293.5</v>
      </c>
    </row>
    <row r="35" spans="1:16" ht="15" customHeight="1">
      <c r="A35" s="381" t="s">
        <v>644</v>
      </c>
      <c r="B35" s="382">
        <v>1560.6</v>
      </c>
      <c r="C35" s="382">
        <v>0.7</v>
      </c>
      <c r="D35" s="382">
        <v>13.8</v>
      </c>
      <c r="E35" s="382">
        <v>0</v>
      </c>
      <c r="F35" s="382">
        <v>0</v>
      </c>
      <c r="G35" s="382">
        <v>308</v>
      </c>
      <c r="H35" s="382">
        <v>8.5</v>
      </c>
      <c r="I35" s="382">
        <v>92.5</v>
      </c>
      <c r="J35" s="382">
        <v>178.9</v>
      </c>
      <c r="K35" s="382">
        <v>104.9</v>
      </c>
      <c r="L35" s="382">
        <v>0</v>
      </c>
      <c r="M35" s="382">
        <v>12.1</v>
      </c>
      <c r="N35" s="382">
        <v>0</v>
      </c>
      <c r="O35" s="382">
        <v>0</v>
      </c>
      <c r="P35" s="382">
        <v>2280</v>
      </c>
    </row>
    <row r="36" spans="1:16" ht="15" customHeight="1">
      <c r="A36" s="381" t="s">
        <v>645</v>
      </c>
      <c r="B36" s="382">
        <v>7058.6</v>
      </c>
      <c r="C36" s="382">
        <v>1382.6</v>
      </c>
      <c r="D36" s="382">
        <v>108.8</v>
      </c>
      <c r="E36" s="382">
        <v>0</v>
      </c>
      <c r="F36" s="382">
        <v>0</v>
      </c>
      <c r="G36" s="382">
        <v>309.5</v>
      </c>
      <c r="H36" s="382">
        <v>10.7</v>
      </c>
      <c r="I36" s="382">
        <v>38.9</v>
      </c>
      <c r="J36" s="382">
        <v>27.1</v>
      </c>
      <c r="K36" s="382">
        <v>18.2</v>
      </c>
      <c r="L36" s="382">
        <v>0</v>
      </c>
      <c r="M36" s="382">
        <v>0.6</v>
      </c>
      <c r="N36" s="382">
        <v>0</v>
      </c>
      <c r="O36" s="382">
        <v>0</v>
      </c>
      <c r="P36" s="382">
        <v>8955</v>
      </c>
    </row>
    <row r="37" spans="1:16" ht="15" customHeight="1">
      <c r="A37" s="381" t="s">
        <v>646</v>
      </c>
      <c r="B37" s="382">
        <v>20466.7</v>
      </c>
      <c r="C37" s="382">
        <v>8003.5</v>
      </c>
      <c r="D37" s="382">
        <v>768.7</v>
      </c>
      <c r="E37" s="382">
        <v>164.3</v>
      </c>
      <c r="F37" s="382">
        <v>77.8</v>
      </c>
      <c r="G37" s="382">
        <v>246.3</v>
      </c>
      <c r="H37" s="382">
        <v>0</v>
      </c>
      <c r="I37" s="382">
        <v>0</v>
      </c>
      <c r="J37" s="382">
        <v>0</v>
      </c>
      <c r="K37" s="382">
        <v>0</v>
      </c>
      <c r="L37" s="382">
        <v>0</v>
      </c>
      <c r="M37" s="382">
        <v>0</v>
      </c>
      <c r="N37" s="382">
        <v>0</v>
      </c>
      <c r="O37" s="382">
        <v>0</v>
      </c>
      <c r="P37" s="382">
        <v>29727.3</v>
      </c>
    </row>
    <row r="38" spans="1:16" ht="30" customHeight="1">
      <c r="A38" s="381" t="s">
        <v>647</v>
      </c>
      <c r="B38" s="382">
        <v>178344.9</v>
      </c>
      <c r="C38" s="382">
        <v>53763.9</v>
      </c>
      <c r="D38" s="382">
        <v>4389.3</v>
      </c>
      <c r="E38" s="382">
        <v>2012.6</v>
      </c>
      <c r="F38" s="382">
        <v>300.5</v>
      </c>
      <c r="G38" s="382">
        <v>7342.2</v>
      </c>
      <c r="H38" s="382">
        <v>428.8</v>
      </c>
      <c r="I38" s="382">
        <v>2944.6</v>
      </c>
      <c r="J38" s="382">
        <v>601.70000000000005</v>
      </c>
      <c r="K38" s="382">
        <v>2141.6999999999998</v>
      </c>
      <c r="L38" s="382">
        <v>5.9</v>
      </c>
      <c r="M38" s="382">
        <v>111.1</v>
      </c>
      <c r="N38" s="382">
        <v>0</v>
      </c>
      <c r="O38" s="382">
        <v>12.2</v>
      </c>
      <c r="P38" s="382">
        <v>252399.4</v>
      </c>
    </row>
    <row r="39" spans="1:16" ht="13.15" customHeight="1"/>
    <row r="40" spans="1:16" s="383" customFormat="1" ht="9.75" customHeight="1">
      <c r="A40" s="383" t="s">
        <v>648</v>
      </c>
    </row>
    <row r="41" spans="1:16" s="384" customFormat="1" ht="10.15" customHeight="1">
      <c r="A41" s="384" t="s">
        <v>649</v>
      </c>
    </row>
    <row r="42" spans="1:16" ht="13.15" customHeight="1"/>
    <row r="43" spans="1:16" ht="18">
      <c r="A43" s="1023" t="s">
        <v>918</v>
      </c>
    </row>
  </sheetData>
  <mergeCells count="5">
    <mergeCell ref="A2:P2"/>
    <mergeCell ref="A3:P3"/>
    <mergeCell ref="A4:P4"/>
    <mergeCell ref="A5:P5"/>
    <mergeCell ref="A6:P6"/>
  </mergeCells>
  <hyperlinks>
    <hyperlink ref="A1" location="'Table of Contents'!A1" display="Return to Table of Contents" xr:uid="{4B6A81C6-EBDA-47BD-9DD2-6582B54741E7}"/>
    <hyperlink ref="A43" location="'Table of Contents'!A1" display="Return to Table of Contents" xr:uid="{DDB4EEA9-940F-4311-8289-08491D6C3D45}"/>
  </hyperlinks>
  <pageMargins left="0" right="0" top="0" bottom="0" header="0.5" footer="0.5"/>
  <pageSetup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5E39-2A3E-45A2-82EF-5E89E2996FF0}">
  <dimension ref="A1:Q43"/>
  <sheetViews>
    <sheetView topLeftCell="A10" workbookViewId="0">
      <selection activeCell="Q9" sqref="Q9"/>
    </sheetView>
  </sheetViews>
  <sheetFormatPr defaultColWidth="7.75" defaultRowHeight="15"/>
  <cols>
    <col min="1" max="1" width="6.75" style="379" bestFit="1" customWidth="1"/>
    <col min="2" max="4" width="6.5" style="379" bestFit="1" customWidth="1"/>
    <col min="5" max="5" width="8.125" style="379" bestFit="1" customWidth="1"/>
    <col min="6" max="16" width="6.5" style="379" bestFit="1" customWidth="1"/>
    <col min="17" max="17" width="7.25" style="379" bestFit="1" customWidth="1"/>
    <col min="18" max="16384" width="7.75" style="379"/>
  </cols>
  <sheetData>
    <row r="1" spans="1:17" ht="18">
      <c r="A1" s="1023" t="s">
        <v>918</v>
      </c>
    </row>
    <row r="2" spans="1:17" ht="15.75">
      <c r="A2" s="1177" t="s">
        <v>650</v>
      </c>
      <c r="B2" s="1177"/>
      <c r="C2" s="1177"/>
      <c r="D2" s="1177"/>
      <c r="E2" s="1177"/>
      <c r="F2" s="1177"/>
      <c r="G2" s="1177"/>
      <c r="H2" s="1177"/>
      <c r="I2" s="1177"/>
      <c r="J2" s="1177"/>
      <c r="K2" s="1177"/>
      <c r="L2" s="1177"/>
      <c r="M2" s="1177"/>
      <c r="N2" s="1177"/>
      <c r="O2" s="1177"/>
      <c r="P2" s="1177"/>
      <c r="Q2" s="1177"/>
    </row>
    <row r="3" spans="1:17" ht="15.75">
      <c r="A3" s="1177" t="s">
        <v>601</v>
      </c>
      <c r="B3" s="1177"/>
      <c r="C3" s="1177"/>
      <c r="D3" s="1177"/>
      <c r="E3" s="1177"/>
      <c r="F3" s="1177"/>
      <c r="G3" s="1177"/>
      <c r="H3" s="1177"/>
      <c r="I3" s="1177"/>
      <c r="J3" s="1177"/>
      <c r="K3" s="1177"/>
      <c r="L3" s="1177"/>
      <c r="M3" s="1177"/>
      <c r="N3" s="1177"/>
      <c r="O3" s="1177"/>
      <c r="P3" s="1177"/>
      <c r="Q3" s="1177"/>
    </row>
    <row r="4" spans="1:17" ht="15.75">
      <c r="A4" s="1177" t="s">
        <v>651</v>
      </c>
      <c r="B4" s="1177"/>
      <c r="C4" s="1177"/>
      <c r="D4" s="1177"/>
      <c r="E4" s="1177"/>
      <c r="F4" s="1177"/>
      <c r="G4" s="1177"/>
      <c r="H4" s="1177"/>
      <c r="I4" s="1177"/>
      <c r="J4" s="1177"/>
      <c r="K4" s="1177"/>
      <c r="L4" s="1177"/>
      <c r="M4" s="1177"/>
      <c r="N4" s="1177"/>
      <c r="O4" s="1177"/>
      <c r="P4" s="1177"/>
      <c r="Q4" s="1177"/>
    </row>
    <row r="5" spans="1:17" ht="15.75">
      <c r="A5" s="1177" t="s">
        <v>603</v>
      </c>
      <c r="B5" s="1177"/>
      <c r="C5" s="1177"/>
      <c r="D5" s="1177"/>
      <c r="E5" s="1177"/>
      <c r="F5" s="1177"/>
      <c r="G5" s="1177"/>
      <c r="H5" s="1177"/>
      <c r="I5" s="1177"/>
      <c r="J5" s="1177"/>
      <c r="K5" s="1177"/>
      <c r="L5" s="1177"/>
      <c r="M5" s="1177"/>
      <c r="N5" s="1177"/>
      <c r="O5" s="1177"/>
      <c r="P5" s="1177"/>
      <c r="Q5" s="1177"/>
    </row>
    <row r="6" spans="1:17" ht="15.75">
      <c r="A6" s="1177" t="s">
        <v>604</v>
      </c>
      <c r="B6" s="1177"/>
      <c r="C6" s="1177"/>
      <c r="D6" s="1177"/>
      <c r="E6" s="1177"/>
      <c r="F6" s="1177"/>
      <c r="G6" s="1177"/>
      <c r="H6" s="1177"/>
      <c r="I6" s="1177"/>
      <c r="J6" s="1177"/>
      <c r="K6" s="1177"/>
      <c r="L6" s="1177"/>
      <c r="M6" s="1177"/>
      <c r="N6" s="1177"/>
      <c r="O6" s="1177"/>
      <c r="P6" s="1177"/>
      <c r="Q6" s="1177"/>
    </row>
    <row r="9" spans="1:17" ht="43.15" customHeight="1">
      <c r="A9" s="385" t="s">
        <v>1</v>
      </c>
      <c r="B9" s="385" t="s">
        <v>652</v>
      </c>
      <c r="C9" s="385" t="s">
        <v>605</v>
      </c>
      <c r="D9" s="385" t="s">
        <v>606</v>
      </c>
      <c r="E9" s="385" t="s">
        <v>607</v>
      </c>
      <c r="F9" s="385" t="s">
        <v>608</v>
      </c>
      <c r="G9" s="385" t="s">
        <v>106</v>
      </c>
      <c r="H9" s="385" t="s">
        <v>609</v>
      </c>
      <c r="I9" s="385" t="s">
        <v>610</v>
      </c>
      <c r="J9" s="385" t="s">
        <v>611</v>
      </c>
      <c r="K9" s="385" t="s">
        <v>612</v>
      </c>
      <c r="L9" s="385" t="s">
        <v>613</v>
      </c>
      <c r="M9" s="385" t="s">
        <v>614</v>
      </c>
      <c r="N9" s="385" t="s">
        <v>615</v>
      </c>
      <c r="O9" s="385" t="s">
        <v>616</v>
      </c>
      <c r="P9" s="385" t="s">
        <v>617</v>
      </c>
      <c r="Q9" s="385" t="s">
        <v>618</v>
      </c>
    </row>
    <row r="10" spans="1:17" ht="15" customHeight="1">
      <c r="A10" s="381" t="s">
        <v>619</v>
      </c>
      <c r="B10" s="382">
        <v>903.8</v>
      </c>
      <c r="C10" s="382">
        <v>5799.4</v>
      </c>
      <c r="D10" s="382">
        <v>1732.5</v>
      </c>
      <c r="E10" s="382">
        <v>193.6</v>
      </c>
      <c r="F10" s="382">
        <v>0</v>
      </c>
      <c r="G10" s="382">
        <v>0</v>
      </c>
      <c r="H10" s="382">
        <v>357.9</v>
      </c>
      <c r="I10" s="382">
        <v>0</v>
      </c>
      <c r="J10" s="382">
        <v>0</v>
      </c>
      <c r="K10" s="382">
        <v>0</v>
      </c>
      <c r="L10" s="382">
        <v>0</v>
      </c>
      <c r="M10" s="382">
        <v>0</v>
      </c>
      <c r="N10" s="382">
        <v>0</v>
      </c>
      <c r="O10" s="382">
        <v>0</v>
      </c>
      <c r="P10" s="382">
        <v>0</v>
      </c>
      <c r="Q10" s="382">
        <v>8987.2000000000007</v>
      </c>
    </row>
    <row r="11" spans="1:17" ht="15" customHeight="1">
      <c r="A11" s="381" t="s">
        <v>620</v>
      </c>
      <c r="B11" s="382">
        <v>1116</v>
      </c>
      <c r="C11" s="382">
        <v>12769.2</v>
      </c>
      <c r="D11" s="382">
        <v>6513.7</v>
      </c>
      <c r="E11" s="382">
        <v>132.80000000000001</v>
      </c>
      <c r="F11" s="382">
        <v>483.4</v>
      </c>
      <c r="G11" s="382">
        <v>10.9</v>
      </c>
      <c r="H11" s="382">
        <v>227.3</v>
      </c>
      <c r="I11" s="382">
        <v>22</v>
      </c>
      <c r="J11" s="382">
        <v>0</v>
      </c>
      <c r="K11" s="382">
        <v>0.5</v>
      </c>
      <c r="L11" s="382">
        <v>0</v>
      </c>
      <c r="M11" s="382">
        <v>0</v>
      </c>
      <c r="N11" s="382">
        <v>0</v>
      </c>
      <c r="O11" s="382">
        <v>0</v>
      </c>
      <c r="P11" s="382">
        <v>0</v>
      </c>
      <c r="Q11" s="382">
        <v>21275.8</v>
      </c>
    </row>
    <row r="12" spans="1:17" ht="15" customHeight="1">
      <c r="A12" s="381" t="s">
        <v>621</v>
      </c>
      <c r="B12" s="382">
        <v>280.89999999999998</v>
      </c>
      <c r="C12" s="382">
        <v>2400.6999999999998</v>
      </c>
      <c r="D12" s="382">
        <v>1183</v>
      </c>
      <c r="E12" s="382">
        <v>81.7</v>
      </c>
      <c r="F12" s="382">
        <v>13.2</v>
      </c>
      <c r="G12" s="382">
        <v>0</v>
      </c>
      <c r="H12" s="382">
        <v>126.5</v>
      </c>
      <c r="I12" s="382">
        <v>0</v>
      </c>
      <c r="J12" s="382">
        <v>0</v>
      </c>
      <c r="K12" s="382">
        <v>8.4</v>
      </c>
      <c r="L12" s="382">
        <v>0</v>
      </c>
      <c r="M12" s="382">
        <v>0</v>
      </c>
      <c r="N12" s="382">
        <v>3.7</v>
      </c>
      <c r="O12" s="382">
        <v>0</v>
      </c>
      <c r="P12" s="382">
        <v>0</v>
      </c>
      <c r="Q12" s="382">
        <v>4098.1000000000004</v>
      </c>
    </row>
    <row r="13" spans="1:17" ht="15" customHeight="1">
      <c r="A13" s="381" t="s">
        <v>622</v>
      </c>
      <c r="B13" s="382">
        <v>130.80000000000001</v>
      </c>
      <c r="C13" s="382">
        <v>816.8</v>
      </c>
      <c r="D13" s="382">
        <v>183</v>
      </c>
      <c r="E13" s="382">
        <v>5.4</v>
      </c>
      <c r="F13" s="382">
        <v>0</v>
      </c>
      <c r="G13" s="382">
        <v>0</v>
      </c>
      <c r="H13" s="382">
        <v>187.1</v>
      </c>
      <c r="I13" s="382">
        <v>0</v>
      </c>
      <c r="J13" s="382">
        <v>0</v>
      </c>
      <c r="K13" s="382">
        <v>0</v>
      </c>
      <c r="L13" s="382">
        <v>0</v>
      </c>
      <c r="M13" s="382">
        <v>0</v>
      </c>
      <c r="N13" s="382">
        <v>0</v>
      </c>
      <c r="O13" s="382">
        <v>0</v>
      </c>
      <c r="P13" s="382">
        <v>0</v>
      </c>
      <c r="Q13" s="382">
        <v>1323.1</v>
      </c>
    </row>
    <row r="14" spans="1:17" ht="15" customHeight="1">
      <c r="A14" s="381" t="s">
        <v>623</v>
      </c>
      <c r="B14" s="382">
        <v>854.9</v>
      </c>
      <c r="C14" s="382">
        <v>5257.3</v>
      </c>
      <c r="D14" s="382">
        <v>2042.1</v>
      </c>
      <c r="E14" s="382">
        <v>129.5</v>
      </c>
      <c r="F14" s="382">
        <v>0</v>
      </c>
      <c r="G14" s="382">
        <v>0.2</v>
      </c>
      <c r="H14" s="382">
        <v>699.7</v>
      </c>
      <c r="I14" s="382">
        <v>104</v>
      </c>
      <c r="J14" s="382">
        <v>451.6</v>
      </c>
      <c r="K14" s="382">
        <v>56</v>
      </c>
      <c r="L14" s="382">
        <v>92.9</v>
      </c>
      <c r="M14" s="382">
        <v>0</v>
      </c>
      <c r="N14" s="382">
        <v>27.4</v>
      </c>
      <c r="O14" s="382">
        <v>0</v>
      </c>
      <c r="P14" s="382">
        <v>0</v>
      </c>
      <c r="Q14" s="382">
        <v>9715.6</v>
      </c>
    </row>
    <row r="15" spans="1:17" ht="15" customHeight="1">
      <c r="A15" s="381" t="s">
        <v>624</v>
      </c>
      <c r="B15" s="382">
        <v>492.6</v>
      </c>
      <c r="C15" s="382">
        <v>8216.1</v>
      </c>
      <c r="D15" s="382">
        <v>351.2</v>
      </c>
      <c r="E15" s="382">
        <v>76.400000000000006</v>
      </c>
      <c r="F15" s="382">
        <v>19.600000000000001</v>
      </c>
      <c r="G15" s="382">
        <v>0</v>
      </c>
      <c r="H15" s="382">
        <v>39.200000000000003</v>
      </c>
      <c r="I15" s="382">
        <v>0</v>
      </c>
      <c r="J15" s="382">
        <v>0</v>
      </c>
      <c r="K15" s="382">
        <v>0</v>
      </c>
      <c r="L15" s="382">
        <v>0</v>
      </c>
      <c r="M15" s="382">
        <v>0</v>
      </c>
      <c r="N15" s="382">
        <v>0</v>
      </c>
      <c r="O15" s="382">
        <v>0</v>
      </c>
      <c r="P15" s="382">
        <v>0</v>
      </c>
      <c r="Q15" s="382">
        <v>9195.1</v>
      </c>
    </row>
    <row r="16" spans="1:17" ht="15" customHeight="1">
      <c r="A16" s="381" t="s">
        <v>625</v>
      </c>
      <c r="B16" s="382">
        <v>1487.1</v>
      </c>
      <c r="C16" s="382">
        <v>7854.5</v>
      </c>
      <c r="D16" s="382">
        <v>3044.9</v>
      </c>
      <c r="E16" s="382">
        <v>381.3</v>
      </c>
      <c r="F16" s="382">
        <v>15.5</v>
      </c>
      <c r="G16" s="382">
        <v>8.6</v>
      </c>
      <c r="H16" s="382">
        <v>636.70000000000005</v>
      </c>
      <c r="I16" s="382">
        <v>0</v>
      </c>
      <c r="J16" s="382">
        <v>0</v>
      </c>
      <c r="K16" s="382">
        <v>34</v>
      </c>
      <c r="L16" s="382">
        <v>301.39999999999998</v>
      </c>
      <c r="M16" s="382">
        <v>4</v>
      </c>
      <c r="N16" s="382">
        <v>4.5</v>
      </c>
      <c r="O16" s="382">
        <v>0</v>
      </c>
      <c r="P16" s="382">
        <v>0</v>
      </c>
      <c r="Q16" s="382">
        <v>13772.5</v>
      </c>
    </row>
    <row r="17" spans="1:17" ht="15" customHeight="1">
      <c r="A17" s="381" t="s">
        <v>626</v>
      </c>
      <c r="B17" s="382">
        <v>46.8</v>
      </c>
      <c r="C17" s="382">
        <v>395.6</v>
      </c>
      <c r="D17" s="382">
        <v>283.60000000000002</v>
      </c>
      <c r="E17" s="382">
        <v>8</v>
      </c>
      <c r="F17" s="382">
        <v>0</v>
      </c>
      <c r="G17" s="382">
        <v>0</v>
      </c>
      <c r="H17" s="382">
        <v>47</v>
      </c>
      <c r="I17" s="382">
        <v>5.0999999999999996</v>
      </c>
      <c r="J17" s="382">
        <v>52.5</v>
      </c>
      <c r="K17" s="382">
        <v>0</v>
      </c>
      <c r="L17" s="382">
        <v>0</v>
      </c>
      <c r="M17" s="382">
        <v>0</v>
      </c>
      <c r="N17" s="382">
        <v>0</v>
      </c>
      <c r="O17" s="382">
        <v>0</v>
      </c>
      <c r="P17" s="382">
        <v>0</v>
      </c>
      <c r="Q17" s="382">
        <v>838.6</v>
      </c>
    </row>
    <row r="18" spans="1:17" ht="15" customHeight="1">
      <c r="A18" s="381" t="s">
        <v>627</v>
      </c>
      <c r="B18" s="382">
        <v>127.7</v>
      </c>
      <c r="C18" s="382">
        <v>2298.9</v>
      </c>
      <c r="D18" s="382">
        <v>526.79999999999995</v>
      </c>
      <c r="E18" s="382">
        <v>39.4</v>
      </c>
      <c r="F18" s="382">
        <v>0</v>
      </c>
      <c r="G18" s="382">
        <v>0</v>
      </c>
      <c r="H18" s="382">
        <v>162.1</v>
      </c>
      <c r="I18" s="382">
        <v>0</v>
      </c>
      <c r="J18" s="382">
        <v>0</v>
      </c>
      <c r="K18" s="382">
        <v>0</v>
      </c>
      <c r="L18" s="382">
        <v>0</v>
      </c>
      <c r="M18" s="382">
        <v>0</v>
      </c>
      <c r="N18" s="382">
        <v>0</v>
      </c>
      <c r="O18" s="382">
        <v>0</v>
      </c>
      <c r="P18" s="382">
        <v>0</v>
      </c>
      <c r="Q18" s="382">
        <v>3154.9</v>
      </c>
    </row>
    <row r="19" spans="1:17" ht="15" customHeight="1">
      <c r="A19" s="381" t="s">
        <v>628</v>
      </c>
      <c r="B19" s="382">
        <v>27.2</v>
      </c>
      <c r="C19" s="382">
        <v>11679.5</v>
      </c>
      <c r="D19" s="382">
        <v>5050.3999999999996</v>
      </c>
      <c r="E19" s="382">
        <v>608.4</v>
      </c>
      <c r="F19" s="382">
        <v>197.1</v>
      </c>
      <c r="G19" s="382">
        <v>19.3</v>
      </c>
      <c r="H19" s="382">
        <v>289.60000000000002</v>
      </c>
      <c r="I19" s="382">
        <v>119.6</v>
      </c>
      <c r="J19" s="382">
        <v>1144.8</v>
      </c>
      <c r="K19" s="382">
        <v>0</v>
      </c>
      <c r="L19" s="382">
        <v>0</v>
      </c>
      <c r="M19" s="382">
        <v>0</v>
      </c>
      <c r="N19" s="382">
        <v>0</v>
      </c>
      <c r="O19" s="382">
        <v>0</v>
      </c>
      <c r="P19" s="382">
        <v>0</v>
      </c>
      <c r="Q19" s="382">
        <v>19135.900000000001</v>
      </c>
    </row>
    <row r="20" spans="1:17" ht="15" customHeight="1">
      <c r="A20" s="381" t="s">
        <v>629</v>
      </c>
      <c r="B20" s="382">
        <v>1236.3</v>
      </c>
      <c r="C20" s="382">
        <v>5736.1</v>
      </c>
      <c r="D20" s="382">
        <v>2283.5</v>
      </c>
      <c r="E20" s="382">
        <v>56</v>
      </c>
      <c r="F20" s="382">
        <v>0</v>
      </c>
      <c r="G20" s="382">
        <v>0</v>
      </c>
      <c r="H20" s="382">
        <v>614.6</v>
      </c>
      <c r="I20" s="382">
        <v>18.100000000000001</v>
      </c>
      <c r="J20" s="382">
        <v>119.6</v>
      </c>
      <c r="K20" s="382">
        <v>52.3</v>
      </c>
      <c r="L20" s="382">
        <v>237.4</v>
      </c>
      <c r="M20" s="382">
        <v>0</v>
      </c>
      <c r="N20" s="382">
        <v>14.2</v>
      </c>
      <c r="O20" s="382">
        <v>0</v>
      </c>
      <c r="P20" s="382">
        <v>0</v>
      </c>
      <c r="Q20" s="382">
        <v>10368.1</v>
      </c>
    </row>
    <row r="21" spans="1:17" ht="15" customHeight="1">
      <c r="A21" s="381" t="s">
        <v>630</v>
      </c>
      <c r="B21" s="382">
        <v>108</v>
      </c>
      <c r="C21" s="382">
        <v>1228.0999999999999</v>
      </c>
      <c r="D21" s="382">
        <v>369.4</v>
      </c>
      <c r="E21" s="382">
        <v>51.9</v>
      </c>
      <c r="F21" s="382">
        <v>0</v>
      </c>
      <c r="G21" s="382">
        <v>16.5</v>
      </c>
      <c r="H21" s="382">
        <v>283.89999999999998</v>
      </c>
      <c r="I21" s="382">
        <v>0</v>
      </c>
      <c r="J21" s="382">
        <v>0</v>
      </c>
      <c r="K21" s="382">
        <v>2.9</v>
      </c>
      <c r="L21" s="382">
        <v>0</v>
      </c>
      <c r="M21" s="382">
        <v>0</v>
      </c>
      <c r="N21" s="382">
        <v>1.1000000000000001</v>
      </c>
      <c r="O21" s="382">
        <v>0</v>
      </c>
      <c r="P21" s="382">
        <v>0</v>
      </c>
      <c r="Q21" s="382">
        <v>2061.8000000000002</v>
      </c>
    </row>
    <row r="22" spans="1:17" ht="15" customHeight="1">
      <c r="A22" s="381" t="s">
        <v>631</v>
      </c>
      <c r="B22" s="382">
        <v>120.3</v>
      </c>
      <c r="C22" s="382">
        <v>2434.6999999999998</v>
      </c>
      <c r="D22" s="382">
        <v>472.9</v>
      </c>
      <c r="E22" s="382">
        <v>48.5</v>
      </c>
      <c r="F22" s="382">
        <v>0</v>
      </c>
      <c r="G22" s="382">
        <v>0</v>
      </c>
      <c r="H22" s="382">
        <v>0</v>
      </c>
      <c r="I22" s="382">
        <v>0</v>
      </c>
      <c r="J22" s="382">
        <v>0</v>
      </c>
      <c r="K22" s="382">
        <v>0</v>
      </c>
      <c r="L22" s="382">
        <v>0</v>
      </c>
      <c r="M22" s="382">
        <v>0</v>
      </c>
      <c r="N22" s="382">
        <v>0</v>
      </c>
      <c r="O22" s="382">
        <v>0</v>
      </c>
      <c r="P22" s="382">
        <v>0</v>
      </c>
      <c r="Q22" s="382">
        <v>3076.4</v>
      </c>
    </row>
    <row r="23" spans="1:17" ht="15" customHeight="1">
      <c r="A23" s="381" t="s">
        <v>632</v>
      </c>
      <c r="B23" s="382">
        <v>441.1</v>
      </c>
      <c r="C23" s="382">
        <v>4577.8</v>
      </c>
      <c r="D23" s="382">
        <v>609.4</v>
      </c>
      <c r="E23" s="382">
        <v>141.4</v>
      </c>
      <c r="F23" s="382">
        <v>16.5</v>
      </c>
      <c r="G23" s="382">
        <v>3.8</v>
      </c>
      <c r="H23" s="382">
        <v>0</v>
      </c>
      <c r="I23" s="382">
        <v>0</v>
      </c>
      <c r="J23" s="382">
        <v>0</v>
      </c>
      <c r="K23" s="382">
        <v>0</v>
      </c>
      <c r="L23" s="382">
        <v>0</v>
      </c>
      <c r="M23" s="382">
        <v>0</v>
      </c>
      <c r="N23" s="382">
        <v>0</v>
      </c>
      <c r="O23" s="382">
        <v>0</v>
      </c>
      <c r="P23" s="382">
        <v>0</v>
      </c>
      <c r="Q23" s="382">
        <v>5790</v>
      </c>
    </row>
    <row r="24" spans="1:17" ht="15" customHeight="1">
      <c r="A24" s="381" t="s">
        <v>633</v>
      </c>
      <c r="B24" s="382">
        <v>2405.8000000000002</v>
      </c>
      <c r="C24" s="382">
        <v>30098.2</v>
      </c>
      <c r="D24" s="382">
        <v>4254</v>
      </c>
      <c r="E24" s="382">
        <v>235</v>
      </c>
      <c r="F24" s="382">
        <v>917.7</v>
      </c>
      <c r="G24" s="382">
        <v>17.399999999999999</v>
      </c>
      <c r="H24" s="382">
        <v>651.5</v>
      </c>
      <c r="I24" s="382">
        <v>0</v>
      </c>
      <c r="J24" s="382">
        <v>0</v>
      </c>
      <c r="K24" s="382">
        <v>94.7</v>
      </c>
      <c r="L24" s="382">
        <v>1064.2</v>
      </c>
      <c r="M24" s="382">
        <v>0</v>
      </c>
      <c r="N24" s="382">
        <v>3.5</v>
      </c>
      <c r="O24" s="382">
        <v>0</v>
      </c>
      <c r="P24" s="382">
        <v>3.2</v>
      </c>
      <c r="Q24" s="382">
        <v>39745.199999999997</v>
      </c>
    </row>
    <row r="25" spans="1:17" ht="15" customHeight="1">
      <c r="A25" s="381" t="s">
        <v>634</v>
      </c>
      <c r="B25" s="382">
        <v>27.2</v>
      </c>
      <c r="C25" s="382">
        <v>570.1</v>
      </c>
      <c r="D25" s="382">
        <v>114.3</v>
      </c>
      <c r="E25" s="382">
        <v>7.9</v>
      </c>
      <c r="F25" s="382">
        <v>0</v>
      </c>
      <c r="G25" s="382">
        <v>0</v>
      </c>
      <c r="H25" s="382">
        <v>50.4</v>
      </c>
      <c r="I25" s="382">
        <v>0</v>
      </c>
      <c r="J25" s="382">
        <v>0</v>
      </c>
      <c r="K25" s="382">
        <v>0</v>
      </c>
      <c r="L25" s="382">
        <v>0</v>
      </c>
      <c r="M25" s="382">
        <v>0</v>
      </c>
      <c r="N25" s="382">
        <v>0</v>
      </c>
      <c r="O25" s="382">
        <v>0</v>
      </c>
      <c r="P25" s="382">
        <v>0</v>
      </c>
      <c r="Q25" s="382">
        <v>769.9</v>
      </c>
    </row>
    <row r="26" spans="1:17" ht="15" customHeight="1">
      <c r="A26" s="381" t="s">
        <v>635</v>
      </c>
      <c r="B26" s="382">
        <v>258.8</v>
      </c>
      <c r="C26" s="382">
        <v>2144.3000000000002</v>
      </c>
      <c r="D26" s="382">
        <v>542.4</v>
      </c>
      <c r="E26" s="382">
        <v>51.1</v>
      </c>
      <c r="F26" s="382">
        <v>0</v>
      </c>
      <c r="G26" s="382">
        <v>0</v>
      </c>
      <c r="H26" s="382">
        <v>215</v>
      </c>
      <c r="I26" s="382">
        <v>0</v>
      </c>
      <c r="J26" s="382">
        <v>0</v>
      </c>
      <c r="K26" s="382">
        <v>0</v>
      </c>
      <c r="L26" s="382">
        <v>0</v>
      </c>
      <c r="M26" s="382">
        <v>0</v>
      </c>
      <c r="N26" s="382">
        <v>0</v>
      </c>
      <c r="O26" s="382">
        <v>0</v>
      </c>
      <c r="P26" s="382">
        <v>0</v>
      </c>
      <c r="Q26" s="382">
        <v>3211.6</v>
      </c>
    </row>
    <row r="27" spans="1:17" ht="15" customHeight="1">
      <c r="A27" s="381" t="s">
        <v>636</v>
      </c>
      <c r="B27" s="382">
        <v>856.4</v>
      </c>
      <c r="C27" s="382">
        <v>12462.9</v>
      </c>
      <c r="D27" s="382">
        <v>1367.1</v>
      </c>
      <c r="E27" s="382">
        <v>210.8</v>
      </c>
      <c r="F27" s="382">
        <v>140.9</v>
      </c>
      <c r="G27" s="382">
        <v>18.7</v>
      </c>
      <c r="H27" s="382">
        <v>562</v>
      </c>
      <c r="I27" s="382">
        <v>26.5</v>
      </c>
      <c r="J27" s="382">
        <v>194.1</v>
      </c>
      <c r="K27" s="382">
        <v>0</v>
      </c>
      <c r="L27" s="382">
        <v>0</v>
      </c>
      <c r="M27" s="382">
        <v>0</v>
      </c>
      <c r="N27" s="382">
        <v>0</v>
      </c>
      <c r="O27" s="382">
        <v>0</v>
      </c>
      <c r="P27" s="382">
        <v>0</v>
      </c>
      <c r="Q27" s="382">
        <v>15839.4</v>
      </c>
    </row>
    <row r="28" spans="1:17" ht="15" customHeight="1">
      <c r="A28" s="381" t="s">
        <v>637</v>
      </c>
      <c r="B28" s="382">
        <v>327.60000000000002</v>
      </c>
      <c r="C28" s="382">
        <v>3633.4</v>
      </c>
      <c r="D28" s="382">
        <v>1726.7</v>
      </c>
      <c r="E28" s="382">
        <v>117.6</v>
      </c>
      <c r="F28" s="382">
        <v>0</v>
      </c>
      <c r="G28" s="382">
        <v>9.1999999999999993</v>
      </c>
      <c r="H28" s="382">
        <v>220.3</v>
      </c>
      <c r="I28" s="382">
        <v>4.5</v>
      </c>
      <c r="J28" s="382">
        <v>0</v>
      </c>
      <c r="K28" s="382">
        <v>0</v>
      </c>
      <c r="L28" s="382">
        <v>0</v>
      </c>
      <c r="M28" s="382">
        <v>0</v>
      </c>
      <c r="N28" s="382">
        <v>0</v>
      </c>
      <c r="O28" s="382">
        <v>0</v>
      </c>
      <c r="P28" s="382">
        <v>0</v>
      </c>
      <c r="Q28" s="382">
        <v>6039.3</v>
      </c>
    </row>
    <row r="29" spans="1:17" ht="15" customHeight="1">
      <c r="A29" s="381" t="s">
        <v>638</v>
      </c>
      <c r="B29" s="382">
        <v>361.4</v>
      </c>
      <c r="C29" s="382">
        <v>3553.8</v>
      </c>
      <c r="D29" s="382">
        <v>1020.5</v>
      </c>
      <c r="E29" s="382">
        <v>152.4</v>
      </c>
      <c r="F29" s="382">
        <v>0</v>
      </c>
      <c r="G29" s="382">
        <v>0</v>
      </c>
      <c r="H29" s="382">
        <v>316.39999999999998</v>
      </c>
      <c r="I29" s="382">
        <v>0</v>
      </c>
      <c r="J29" s="382">
        <v>0</v>
      </c>
      <c r="K29" s="382">
        <v>54.5</v>
      </c>
      <c r="L29" s="382">
        <v>49.2</v>
      </c>
      <c r="M29" s="382">
        <v>0</v>
      </c>
      <c r="N29" s="382">
        <v>3.2</v>
      </c>
      <c r="O29" s="382">
        <v>0</v>
      </c>
      <c r="P29" s="382">
        <v>0</v>
      </c>
      <c r="Q29" s="382">
        <v>5511.4</v>
      </c>
    </row>
    <row r="30" spans="1:17" ht="15" customHeight="1">
      <c r="A30" s="381" t="s">
        <v>639</v>
      </c>
      <c r="B30" s="382">
        <v>699.4</v>
      </c>
      <c r="C30" s="382">
        <v>3019.7</v>
      </c>
      <c r="D30" s="382">
        <v>1252</v>
      </c>
      <c r="E30" s="382">
        <v>80.599999999999994</v>
      </c>
      <c r="F30" s="382">
        <v>7.3</v>
      </c>
      <c r="G30" s="382">
        <v>31.1</v>
      </c>
      <c r="H30" s="382">
        <v>100.3</v>
      </c>
      <c r="I30" s="382">
        <v>0</v>
      </c>
      <c r="J30" s="382">
        <v>0</v>
      </c>
      <c r="K30" s="382">
        <v>0</v>
      </c>
      <c r="L30" s="382">
        <v>0</v>
      </c>
      <c r="M30" s="382">
        <v>0</v>
      </c>
      <c r="N30" s="382">
        <v>0</v>
      </c>
      <c r="O30" s="382">
        <v>0</v>
      </c>
      <c r="P30" s="382">
        <v>0</v>
      </c>
      <c r="Q30" s="382">
        <v>5190.3999999999996</v>
      </c>
    </row>
    <row r="31" spans="1:17" ht="15" customHeight="1">
      <c r="A31" s="381" t="s">
        <v>640</v>
      </c>
      <c r="B31" s="382">
        <v>216.6</v>
      </c>
      <c r="C31" s="382">
        <v>2816.5</v>
      </c>
      <c r="D31" s="382">
        <v>737.8</v>
      </c>
      <c r="E31" s="382">
        <v>36</v>
      </c>
      <c r="F31" s="382">
        <v>0</v>
      </c>
      <c r="G31" s="382">
        <v>20.3</v>
      </c>
      <c r="H31" s="382">
        <v>84.2</v>
      </c>
      <c r="I31" s="382">
        <v>0</v>
      </c>
      <c r="J31" s="382">
        <v>0</v>
      </c>
      <c r="K31" s="382">
        <v>19.5</v>
      </c>
      <c r="L31" s="382">
        <v>0</v>
      </c>
      <c r="M31" s="382">
        <v>0</v>
      </c>
      <c r="N31" s="382">
        <v>1.6</v>
      </c>
      <c r="O31" s="382">
        <v>0</v>
      </c>
      <c r="P31" s="382">
        <v>0</v>
      </c>
      <c r="Q31" s="382">
        <v>3932.5</v>
      </c>
    </row>
    <row r="32" spans="1:17" ht="15" customHeight="1">
      <c r="A32" s="381" t="s">
        <v>641</v>
      </c>
      <c r="B32" s="382">
        <v>2216.5</v>
      </c>
      <c r="C32" s="382">
        <v>7765.4</v>
      </c>
      <c r="D32" s="382">
        <v>3999</v>
      </c>
      <c r="E32" s="382">
        <v>299.60000000000002</v>
      </c>
      <c r="F32" s="382">
        <v>28.5</v>
      </c>
      <c r="G32" s="382">
        <v>0</v>
      </c>
      <c r="H32" s="382">
        <v>163.69999999999999</v>
      </c>
      <c r="I32" s="382">
        <v>36</v>
      </c>
      <c r="J32" s="382">
        <v>165.4</v>
      </c>
      <c r="K32" s="382">
        <v>0</v>
      </c>
      <c r="L32" s="382">
        <v>0</v>
      </c>
      <c r="M32" s="382">
        <v>0</v>
      </c>
      <c r="N32" s="382">
        <v>0</v>
      </c>
      <c r="O32" s="382">
        <v>0</v>
      </c>
      <c r="P32" s="382">
        <v>0</v>
      </c>
      <c r="Q32" s="382">
        <v>14674.1</v>
      </c>
    </row>
    <row r="33" spans="1:17" ht="15" customHeight="1">
      <c r="A33" s="381" t="s">
        <v>642</v>
      </c>
      <c r="B33" s="382">
        <v>406.1</v>
      </c>
      <c r="C33" s="382">
        <v>6048.8</v>
      </c>
      <c r="D33" s="382">
        <v>2050</v>
      </c>
      <c r="E33" s="382">
        <v>225.3</v>
      </c>
      <c r="F33" s="382">
        <v>4.4000000000000004</v>
      </c>
      <c r="G33" s="382">
        <v>0.1</v>
      </c>
      <c r="H33" s="382">
        <v>255.1</v>
      </c>
      <c r="I33" s="382">
        <v>56.9</v>
      </c>
      <c r="J33" s="382">
        <v>460.8</v>
      </c>
      <c r="K33" s="382">
        <v>32.9</v>
      </c>
      <c r="L33" s="382">
        <v>44.6</v>
      </c>
      <c r="M33" s="382">
        <v>0</v>
      </c>
      <c r="N33" s="382">
        <v>1</v>
      </c>
      <c r="O33" s="382">
        <v>0</v>
      </c>
      <c r="P33" s="382">
        <v>0</v>
      </c>
      <c r="Q33" s="382">
        <v>9586</v>
      </c>
    </row>
    <row r="34" spans="1:17" ht="15" customHeight="1">
      <c r="A34" s="381" t="s">
        <v>643</v>
      </c>
      <c r="B34" s="382">
        <v>830.5</v>
      </c>
      <c r="C34" s="382">
        <v>5681.2</v>
      </c>
      <c r="D34" s="382">
        <v>2666.9</v>
      </c>
      <c r="E34" s="382">
        <v>127.4</v>
      </c>
      <c r="F34" s="382">
        <v>4.2</v>
      </c>
      <c r="G34" s="382">
        <v>66.599999999999994</v>
      </c>
      <c r="H34" s="382">
        <v>187.9</v>
      </c>
      <c r="I34" s="382">
        <v>16.899999999999999</v>
      </c>
      <c r="J34" s="382">
        <v>224.4</v>
      </c>
      <c r="K34" s="382">
        <v>40</v>
      </c>
      <c r="L34" s="382">
        <v>228.9</v>
      </c>
      <c r="M34" s="382">
        <v>1.9</v>
      </c>
      <c r="N34" s="382">
        <v>38.200000000000003</v>
      </c>
      <c r="O34" s="382">
        <v>0</v>
      </c>
      <c r="P34" s="382">
        <v>9</v>
      </c>
      <c r="Q34" s="382">
        <v>10124</v>
      </c>
    </row>
    <row r="35" spans="1:17" ht="15" customHeight="1">
      <c r="A35" s="381" t="s">
        <v>644</v>
      </c>
      <c r="B35" s="382">
        <v>107.1</v>
      </c>
      <c r="C35" s="382">
        <v>1560.6</v>
      </c>
      <c r="D35" s="382">
        <v>0.7</v>
      </c>
      <c r="E35" s="382">
        <v>13.8</v>
      </c>
      <c r="F35" s="382">
        <v>0</v>
      </c>
      <c r="G35" s="382">
        <v>0</v>
      </c>
      <c r="H35" s="382">
        <v>308</v>
      </c>
      <c r="I35" s="382">
        <v>8.5</v>
      </c>
      <c r="J35" s="382">
        <v>92.5</v>
      </c>
      <c r="K35" s="382">
        <v>178.9</v>
      </c>
      <c r="L35" s="382">
        <v>104.9</v>
      </c>
      <c r="M35" s="382">
        <v>0</v>
      </c>
      <c r="N35" s="382">
        <v>12.1</v>
      </c>
      <c r="O35" s="382">
        <v>0</v>
      </c>
      <c r="P35" s="382">
        <v>0</v>
      </c>
      <c r="Q35" s="382">
        <v>2387.1</v>
      </c>
    </row>
    <row r="36" spans="1:17" ht="15" customHeight="1">
      <c r="A36" s="381" t="s">
        <v>645</v>
      </c>
      <c r="B36" s="382">
        <v>30.6</v>
      </c>
      <c r="C36" s="382">
        <v>7058.6</v>
      </c>
      <c r="D36" s="382">
        <v>1382.6</v>
      </c>
      <c r="E36" s="382">
        <v>108.8</v>
      </c>
      <c r="F36" s="382">
        <v>0</v>
      </c>
      <c r="G36" s="382">
        <v>0</v>
      </c>
      <c r="H36" s="382">
        <v>309.5</v>
      </c>
      <c r="I36" s="382">
        <v>10.7</v>
      </c>
      <c r="J36" s="382">
        <v>38.9</v>
      </c>
      <c r="K36" s="382">
        <v>27.1</v>
      </c>
      <c r="L36" s="382">
        <v>18.2</v>
      </c>
      <c r="M36" s="382">
        <v>0</v>
      </c>
      <c r="N36" s="382">
        <v>0.6</v>
      </c>
      <c r="O36" s="382">
        <v>0</v>
      </c>
      <c r="P36" s="382">
        <v>0</v>
      </c>
      <c r="Q36" s="382">
        <v>8985.6</v>
      </c>
    </row>
    <row r="37" spans="1:17" ht="15" customHeight="1">
      <c r="A37" s="381" t="s">
        <v>646</v>
      </c>
      <c r="B37" s="382">
        <v>1123.7</v>
      </c>
      <c r="C37" s="382">
        <v>20466.7</v>
      </c>
      <c r="D37" s="382">
        <v>8003.5</v>
      </c>
      <c r="E37" s="382">
        <v>768.7</v>
      </c>
      <c r="F37" s="382">
        <v>164.3</v>
      </c>
      <c r="G37" s="382">
        <v>77.8</v>
      </c>
      <c r="H37" s="382">
        <v>246.3</v>
      </c>
      <c r="I37" s="382">
        <v>0</v>
      </c>
      <c r="J37" s="382">
        <v>0</v>
      </c>
      <c r="K37" s="382">
        <v>0</v>
      </c>
      <c r="L37" s="382">
        <v>0</v>
      </c>
      <c r="M37" s="382">
        <v>0</v>
      </c>
      <c r="N37" s="382">
        <v>0</v>
      </c>
      <c r="O37" s="382">
        <v>0</v>
      </c>
      <c r="P37" s="382">
        <v>0</v>
      </c>
      <c r="Q37" s="382">
        <v>30851</v>
      </c>
    </row>
    <row r="38" spans="1:17" ht="30" customHeight="1">
      <c r="A38" s="381" t="s">
        <v>647</v>
      </c>
      <c r="B38" s="382">
        <v>17241.2</v>
      </c>
      <c r="C38" s="382">
        <v>178344.9</v>
      </c>
      <c r="D38" s="382">
        <v>53763.9</v>
      </c>
      <c r="E38" s="382">
        <v>4389.3</v>
      </c>
      <c r="F38" s="382">
        <v>2012.6</v>
      </c>
      <c r="G38" s="382">
        <v>300.5</v>
      </c>
      <c r="H38" s="382">
        <v>7342.2</v>
      </c>
      <c r="I38" s="382">
        <v>428.8</v>
      </c>
      <c r="J38" s="382">
        <v>2944.6</v>
      </c>
      <c r="K38" s="382">
        <v>601.70000000000005</v>
      </c>
      <c r="L38" s="382">
        <v>2141.6999999999998</v>
      </c>
      <c r="M38" s="382">
        <v>5.9</v>
      </c>
      <c r="N38" s="382">
        <v>111.1</v>
      </c>
      <c r="O38" s="382">
        <v>0</v>
      </c>
      <c r="P38" s="382">
        <v>12.2</v>
      </c>
      <c r="Q38" s="382">
        <v>269640.59999999998</v>
      </c>
    </row>
    <row r="39" spans="1:17" ht="13.15" customHeight="1"/>
    <row r="40" spans="1:17" s="383" customFormat="1" ht="10.15" customHeight="1">
      <c r="A40" s="383" t="s">
        <v>653</v>
      </c>
    </row>
    <row r="41" spans="1:17" s="384" customFormat="1" ht="10.15" customHeight="1">
      <c r="A41" s="384" t="s">
        <v>649</v>
      </c>
    </row>
    <row r="42" spans="1:17" ht="13.15" customHeight="1"/>
    <row r="43" spans="1:17" ht="18">
      <c r="A43" s="1023" t="s">
        <v>918</v>
      </c>
    </row>
  </sheetData>
  <mergeCells count="5">
    <mergeCell ref="A2:Q2"/>
    <mergeCell ref="A3:Q3"/>
    <mergeCell ref="A4:Q4"/>
    <mergeCell ref="A5:Q5"/>
    <mergeCell ref="A6:Q6"/>
  </mergeCells>
  <hyperlinks>
    <hyperlink ref="A1" location="'Table of Contents'!A1" display="Return to Table of Contents" xr:uid="{A85B7913-B11F-4621-8485-E0F20F3EAFD9}"/>
    <hyperlink ref="A43" location="'Table of Contents'!A1" display="Return to Table of Contents" xr:uid="{EB77B8C8-BC86-461B-9967-3AE0BA96903F}"/>
  </hyperlinks>
  <pageMargins left="0" right="0" top="0" bottom="0" header="0.5" footer="0.5"/>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A7FE-EA8F-4069-A4F0-64F98BD70E3D}">
  <dimension ref="A1:AD81"/>
  <sheetViews>
    <sheetView topLeftCell="A55" workbookViewId="0">
      <selection activeCell="A76" sqref="A76"/>
    </sheetView>
  </sheetViews>
  <sheetFormatPr defaultColWidth="7.75" defaultRowHeight="15"/>
  <cols>
    <col min="1" max="1" width="29.375" style="1053" customWidth="1"/>
    <col min="2" max="11" width="9.125" style="1053" bestFit="1" customWidth="1"/>
    <col min="12" max="29" width="7.875" style="1053" bestFit="1" customWidth="1"/>
    <col min="30" max="30" width="8" style="1053" bestFit="1" customWidth="1"/>
    <col min="31" max="16384" width="7.75" style="1053"/>
  </cols>
  <sheetData>
    <row r="1" spans="1:30" ht="18">
      <c r="A1" s="1023" t="s">
        <v>918</v>
      </c>
    </row>
    <row r="2" spans="1:30" ht="16.149999999999999" customHeight="1">
      <c r="A2" s="1180" t="s">
        <v>919</v>
      </c>
      <c r="B2" s="1180"/>
      <c r="C2" s="1180"/>
      <c r="D2" s="1180"/>
      <c r="E2" s="1180"/>
      <c r="F2" s="1180"/>
      <c r="G2" s="1180"/>
      <c r="H2" s="1180"/>
      <c r="I2" s="1180"/>
      <c r="J2" s="1180"/>
      <c r="K2" s="1180"/>
    </row>
    <row r="3" spans="1:30" ht="16.149999999999999" customHeight="1">
      <c r="A3" s="1180" t="s">
        <v>601</v>
      </c>
      <c r="B3" s="1180"/>
      <c r="C3" s="1180"/>
      <c r="D3" s="1180"/>
      <c r="E3" s="1180"/>
      <c r="F3" s="1180"/>
      <c r="G3" s="1180"/>
      <c r="H3" s="1180"/>
      <c r="I3" s="1180"/>
      <c r="J3" s="1180"/>
      <c r="K3" s="1180"/>
    </row>
    <row r="4" spans="1:30" ht="31.9" customHeight="1">
      <c r="A4" s="1180" t="s">
        <v>920</v>
      </c>
      <c r="B4" s="1180"/>
      <c r="C4" s="1180"/>
      <c r="D4" s="1180"/>
      <c r="E4" s="1180"/>
      <c r="F4" s="1180"/>
      <c r="G4" s="1180"/>
      <c r="H4" s="1180"/>
      <c r="I4" s="1180"/>
      <c r="J4" s="1180"/>
      <c r="K4" s="1180"/>
    </row>
    <row r="5" spans="1:30" ht="16.149999999999999" customHeight="1">
      <c r="A5" s="1180" t="s">
        <v>604</v>
      </c>
      <c r="B5" s="1180"/>
      <c r="C5" s="1180"/>
      <c r="D5" s="1180"/>
      <c r="E5" s="1180"/>
      <c r="F5" s="1180"/>
      <c r="G5" s="1180"/>
      <c r="H5" s="1180"/>
      <c r="I5" s="1180"/>
      <c r="J5" s="1180"/>
      <c r="K5" s="1180"/>
    </row>
    <row r="6" spans="1:30" ht="13.15" customHeight="1"/>
    <row r="7" spans="1:30" ht="28.5" customHeight="1">
      <c r="A7" s="1056" t="s">
        <v>921</v>
      </c>
      <c r="B7" s="1056" t="s">
        <v>619</v>
      </c>
      <c r="C7" s="1056" t="s">
        <v>620</v>
      </c>
      <c r="D7" s="1056" t="s">
        <v>621</v>
      </c>
      <c r="E7" s="1056" t="s">
        <v>622</v>
      </c>
      <c r="F7" s="1056" t="s">
        <v>623</v>
      </c>
      <c r="G7" s="1056" t="s">
        <v>624</v>
      </c>
      <c r="H7" s="1056" t="s">
        <v>625</v>
      </c>
      <c r="I7" s="1056" t="s">
        <v>626</v>
      </c>
      <c r="J7" s="1056" t="s">
        <v>627</v>
      </c>
      <c r="K7" s="1056" t="s">
        <v>628</v>
      </c>
      <c r="L7" s="1056" t="s">
        <v>629</v>
      </c>
      <c r="M7" s="1056" t="s">
        <v>630</v>
      </c>
      <c r="N7" s="1056" t="s">
        <v>631</v>
      </c>
      <c r="O7" s="1056" t="s">
        <v>632</v>
      </c>
      <c r="P7" s="1056" t="s">
        <v>633</v>
      </c>
      <c r="Q7" s="1056" t="s">
        <v>634</v>
      </c>
      <c r="R7" s="1056" t="s">
        <v>635</v>
      </c>
      <c r="S7" s="1056" t="s">
        <v>636</v>
      </c>
      <c r="T7" s="1056" t="s">
        <v>637</v>
      </c>
      <c r="U7" s="1056" t="s">
        <v>638</v>
      </c>
      <c r="V7" s="1056" t="s">
        <v>639</v>
      </c>
      <c r="W7" s="1056" t="s">
        <v>640</v>
      </c>
      <c r="X7" s="1056" t="s">
        <v>641</v>
      </c>
      <c r="Y7" s="1056" t="s">
        <v>642</v>
      </c>
      <c r="Z7" s="1056" t="s">
        <v>643</v>
      </c>
      <c r="AA7" s="1056" t="s">
        <v>644</v>
      </c>
      <c r="AB7" s="1056" t="s">
        <v>645</v>
      </c>
      <c r="AC7" s="1056" t="s">
        <v>646</v>
      </c>
      <c r="AD7" s="1056" t="s">
        <v>647</v>
      </c>
    </row>
    <row r="8" spans="1:30" ht="15" customHeight="1">
      <c r="A8" s="1057" t="s">
        <v>922</v>
      </c>
      <c r="B8" s="1058">
        <v>0</v>
      </c>
      <c r="C8" s="1058">
        <v>0</v>
      </c>
      <c r="D8" s="1058">
        <v>3.9</v>
      </c>
      <c r="E8" s="1058">
        <v>5.0999999999999996</v>
      </c>
      <c r="F8" s="1058">
        <v>55.8</v>
      </c>
      <c r="G8" s="1058">
        <v>0</v>
      </c>
      <c r="H8" s="1058">
        <v>0</v>
      </c>
      <c r="I8" s="1058">
        <v>0</v>
      </c>
      <c r="J8" s="1058">
        <v>0</v>
      </c>
      <c r="K8" s="1058">
        <v>0</v>
      </c>
      <c r="L8" s="1058">
        <v>0</v>
      </c>
      <c r="M8" s="1058">
        <v>0</v>
      </c>
      <c r="N8" s="1058">
        <v>0</v>
      </c>
      <c r="O8" s="1058">
        <v>0</v>
      </c>
      <c r="P8" s="1058">
        <v>0</v>
      </c>
      <c r="Q8" s="1058">
        <v>0</v>
      </c>
      <c r="R8" s="1058">
        <v>0</v>
      </c>
      <c r="S8" s="1058">
        <v>0</v>
      </c>
      <c r="T8" s="1058">
        <v>0</v>
      </c>
      <c r="U8" s="1058">
        <v>0</v>
      </c>
      <c r="V8" s="1058">
        <v>0</v>
      </c>
      <c r="W8" s="1058">
        <v>0</v>
      </c>
      <c r="X8" s="1058">
        <v>0</v>
      </c>
      <c r="Y8" s="1058">
        <v>0</v>
      </c>
      <c r="Z8" s="1058">
        <v>0</v>
      </c>
      <c r="AA8" s="1058">
        <v>4.9000000000000004</v>
      </c>
      <c r="AB8" s="1058">
        <v>0</v>
      </c>
      <c r="AC8" s="1058">
        <v>0</v>
      </c>
      <c r="AD8" s="1058">
        <v>69.7</v>
      </c>
    </row>
    <row r="9" spans="1:30" ht="15" customHeight="1">
      <c r="A9" s="1057" t="s">
        <v>923</v>
      </c>
      <c r="B9" s="1058">
        <v>0</v>
      </c>
      <c r="C9" s="1058">
        <v>0</v>
      </c>
      <c r="D9" s="1058">
        <v>0</v>
      </c>
      <c r="E9" s="1058">
        <v>0</v>
      </c>
      <c r="F9" s="1058">
        <v>0</v>
      </c>
      <c r="G9" s="1058">
        <v>22.6</v>
      </c>
      <c r="H9" s="1058">
        <v>0</v>
      </c>
      <c r="I9" s="1058">
        <v>0</v>
      </c>
      <c r="J9" s="1058">
        <v>6.8</v>
      </c>
      <c r="K9" s="1058">
        <v>0</v>
      </c>
      <c r="L9" s="1058">
        <v>0</v>
      </c>
      <c r="M9" s="1058">
        <v>0</v>
      </c>
      <c r="N9" s="1058">
        <v>0</v>
      </c>
      <c r="O9" s="1058">
        <v>0</v>
      </c>
      <c r="P9" s="1058">
        <v>12.7</v>
      </c>
      <c r="Q9" s="1058">
        <v>0</v>
      </c>
      <c r="R9" s="1058">
        <v>0</v>
      </c>
      <c r="S9" s="1058">
        <v>45.3</v>
      </c>
      <c r="T9" s="1058">
        <v>0</v>
      </c>
      <c r="U9" s="1058">
        <v>0</v>
      </c>
      <c r="V9" s="1058">
        <v>0</v>
      </c>
      <c r="W9" s="1058">
        <v>0</v>
      </c>
      <c r="X9" s="1058">
        <v>0</v>
      </c>
      <c r="Y9" s="1058">
        <v>0</v>
      </c>
      <c r="Z9" s="1058">
        <v>0</v>
      </c>
      <c r="AA9" s="1058">
        <v>0</v>
      </c>
      <c r="AB9" s="1058">
        <v>0</v>
      </c>
      <c r="AC9" s="1058">
        <v>143.1</v>
      </c>
      <c r="AD9" s="1058">
        <v>230.5</v>
      </c>
    </row>
    <row r="10" spans="1:30" ht="15" customHeight="1">
      <c r="A10" s="1057" t="s">
        <v>924</v>
      </c>
      <c r="B10" s="1058">
        <v>745.3</v>
      </c>
      <c r="C10" s="1058">
        <v>995.7</v>
      </c>
      <c r="D10" s="1058">
        <v>327.9</v>
      </c>
      <c r="E10" s="1058">
        <v>92.9</v>
      </c>
      <c r="F10" s="1058">
        <v>581.1</v>
      </c>
      <c r="G10" s="1058">
        <v>819</v>
      </c>
      <c r="H10" s="1058">
        <v>1135.9000000000001</v>
      </c>
      <c r="I10" s="1058">
        <v>72</v>
      </c>
      <c r="J10" s="1058">
        <v>194.9</v>
      </c>
      <c r="K10" s="1058">
        <v>561.9</v>
      </c>
      <c r="L10" s="1058">
        <v>767.6</v>
      </c>
      <c r="M10" s="1058">
        <v>172.4</v>
      </c>
      <c r="N10" s="1058">
        <v>283.10000000000002</v>
      </c>
      <c r="O10" s="1058">
        <v>516.20000000000005</v>
      </c>
      <c r="P10" s="1058">
        <v>2312.1</v>
      </c>
      <c r="Q10" s="1058">
        <v>100.4</v>
      </c>
      <c r="R10" s="1058">
        <v>276.2</v>
      </c>
      <c r="S10" s="1058">
        <v>1096.7</v>
      </c>
      <c r="T10" s="1058">
        <v>264.89999999999998</v>
      </c>
      <c r="U10" s="1058">
        <v>424.9</v>
      </c>
      <c r="V10" s="1058">
        <v>106.3</v>
      </c>
      <c r="W10" s="1058">
        <v>306.3</v>
      </c>
      <c r="X10" s="1058">
        <v>308.60000000000002</v>
      </c>
      <c r="Y10" s="1058">
        <v>367.2</v>
      </c>
      <c r="Z10" s="1058">
        <v>550.1</v>
      </c>
      <c r="AA10" s="1058">
        <v>193.4</v>
      </c>
      <c r="AB10" s="1058">
        <v>657</v>
      </c>
      <c r="AC10" s="1058">
        <v>1393.9</v>
      </c>
      <c r="AD10" s="1058">
        <v>15623.9</v>
      </c>
    </row>
    <row r="11" spans="1:30" ht="15" customHeight="1">
      <c r="A11" s="1057" t="s">
        <v>925</v>
      </c>
      <c r="B11" s="1058">
        <v>13.3</v>
      </c>
      <c r="C11" s="1058">
        <v>0</v>
      </c>
      <c r="D11" s="1058">
        <v>0</v>
      </c>
      <c r="E11" s="1058">
        <v>1.2</v>
      </c>
      <c r="F11" s="1058">
        <v>0</v>
      </c>
      <c r="G11" s="1058">
        <v>41.1</v>
      </c>
      <c r="H11" s="1058">
        <v>0</v>
      </c>
      <c r="I11" s="1058">
        <v>3</v>
      </c>
      <c r="J11" s="1058">
        <v>6.8</v>
      </c>
      <c r="K11" s="1058">
        <v>0</v>
      </c>
      <c r="L11" s="1058">
        <v>21</v>
      </c>
      <c r="M11" s="1058">
        <v>0</v>
      </c>
      <c r="N11" s="1058">
        <v>41.2</v>
      </c>
      <c r="O11" s="1058">
        <v>0</v>
      </c>
      <c r="P11" s="1058">
        <v>57.9</v>
      </c>
      <c r="Q11" s="1058">
        <v>0</v>
      </c>
      <c r="R11" s="1058">
        <v>0</v>
      </c>
      <c r="S11" s="1058">
        <v>10.9</v>
      </c>
      <c r="T11" s="1058">
        <v>30.2</v>
      </c>
      <c r="U11" s="1058">
        <v>0</v>
      </c>
      <c r="V11" s="1058">
        <v>0</v>
      </c>
      <c r="W11" s="1058">
        <v>0</v>
      </c>
      <c r="X11" s="1058">
        <v>11.8</v>
      </c>
      <c r="Y11" s="1058">
        <v>0</v>
      </c>
      <c r="Z11" s="1058">
        <v>0</v>
      </c>
      <c r="AA11" s="1058">
        <v>21.8</v>
      </c>
      <c r="AB11" s="1058">
        <v>0</v>
      </c>
      <c r="AC11" s="1058">
        <v>37.5</v>
      </c>
      <c r="AD11" s="1058">
        <v>297.7</v>
      </c>
    </row>
    <row r="12" spans="1:30" ht="15" customHeight="1">
      <c r="A12" s="1057" t="s">
        <v>926</v>
      </c>
      <c r="B12" s="1058">
        <v>2.1</v>
      </c>
      <c r="C12" s="1058">
        <v>99.6</v>
      </c>
      <c r="D12" s="1058">
        <v>0</v>
      </c>
      <c r="E12" s="1058">
        <v>0</v>
      </c>
      <c r="F12" s="1058">
        <v>0</v>
      </c>
      <c r="G12" s="1058">
        <v>486.3</v>
      </c>
      <c r="H12" s="1058">
        <v>0</v>
      </c>
      <c r="I12" s="1058">
        <v>0</v>
      </c>
      <c r="J12" s="1058">
        <v>4.3</v>
      </c>
      <c r="K12" s="1058">
        <v>0</v>
      </c>
      <c r="L12" s="1058">
        <v>0</v>
      </c>
      <c r="M12" s="1058">
        <v>0</v>
      </c>
      <c r="N12" s="1058">
        <v>0</v>
      </c>
      <c r="O12" s="1058">
        <v>3.4</v>
      </c>
      <c r="P12" s="1058">
        <v>21.8</v>
      </c>
      <c r="Q12" s="1058">
        <v>0</v>
      </c>
      <c r="R12" s="1058">
        <v>4</v>
      </c>
      <c r="S12" s="1058">
        <v>88.3</v>
      </c>
      <c r="T12" s="1058">
        <v>0</v>
      </c>
      <c r="U12" s="1058">
        <v>5.7</v>
      </c>
      <c r="V12" s="1058">
        <v>48.6</v>
      </c>
      <c r="W12" s="1058">
        <v>0</v>
      </c>
      <c r="X12" s="1058">
        <v>0.4</v>
      </c>
      <c r="Y12" s="1058">
        <v>0</v>
      </c>
      <c r="Z12" s="1058">
        <v>0</v>
      </c>
      <c r="AA12" s="1058">
        <v>220.2</v>
      </c>
      <c r="AB12" s="1058">
        <v>0</v>
      </c>
      <c r="AC12" s="1058">
        <v>0</v>
      </c>
      <c r="AD12" s="1058">
        <v>984.7</v>
      </c>
    </row>
    <row r="13" spans="1:30" ht="15" customHeight="1">
      <c r="A13" s="1057" t="s">
        <v>927</v>
      </c>
      <c r="B13" s="1058">
        <v>415.4</v>
      </c>
      <c r="C13" s="1058">
        <v>940.8</v>
      </c>
      <c r="D13" s="1058">
        <v>119.9</v>
      </c>
      <c r="E13" s="1058">
        <v>59</v>
      </c>
      <c r="F13" s="1058">
        <v>217.4</v>
      </c>
      <c r="G13" s="1058">
        <v>329.9</v>
      </c>
      <c r="H13" s="1058">
        <v>593.79999999999995</v>
      </c>
      <c r="I13" s="1058">
        <v>16.3</v>
      </c>
      <c r="J13" s="1058">
        <v>139.9</v>
      </c>
      <c r="K13" s="1058">
        <v>1044.4000000000001</v>
      </c>
      <c r="L13" s="1058">
        <v>314.5</v>
      </c>
      <c r="M13" s="1058">
        <v>68.7</v>
      </c>
      <c r="N13" s="1058">
        <v>150.5</v>
      </c>
      <c r="O13" s="1058">
        <v>282.7</v>
      </c>
      <c r="P13" s="1058">
        <v>2520.9</v>
      </c>
      <c r="Q13" s="1058">
        <v>14.2</v>
      </c>
      <c r="R13" s="1058">
        <v>173.7</v>
      </c>
      <c r="S13" s="1058">
        <v>871.8</v>
      </c>
      <c r="T13" s="1058">
        <v>250.9</v>
      </c>
      <c r="U13" s="1058">
        <v>286.39999999999998</v>
      </c>
      <c r="V13" s="1058">
        <v>189.1</v>
      </c>
      <c r="W13" s="1058">
        <v>134.69999999999999</v>
      </c>
      <c r="X13" s="1058">
        <v>611.5</v>
      </c>
      <c r="Y13" s="1058">
        <v>582.70000000000005</v>
      </c>
      <c r="Z13" s="1058">
        <v>529.29999999999995</v>
      </c>
      <c r="AA13" s="1058">
        <v>74.599999999999994</v>
      </c>
      <c r="AB13" s="1058">
        <v>507.2</v>
      </c>
      <c r="AC13" s="1058">
        <v>1519.7</v>
      </c>
      <c r="AD13" s="1058">
        <v>12959.9</v>
      </c>
    </row>
    <row r="14" spans="1:30" ht="15" customHeight="1">
      <c r="A14" s="1057" t="s">
        <v>928</v>
      </c>
      <c r="B14" s="1058">
        <v>72.2</v>
      </c>
      <c r="C14" s="1058">
        <v>1266.8</v>
      </c>
      <c r="D14" s="1058">
        <v>129.1</v>
      </c>
      <c r="E14" s="1058">
        <v>69.900000000000006</v>
      </c>
      <c r="F14" s="1058">
        <v>694.8</v>
      </c>
      <c r="G14" s="1058">
        <v>214.9</v>
      </c>
      <c r="H14" s="1058">
        <v>320.39999999999998</v>
      </c>
      <c r="I14" s="1058">
        <v>20.399999999999999</v>
      </c>
      <c r="J14" s="1058">
        <v>213.5</v>
      </c>
      <c r="K14" s="1058">
        <v>379.1</v>
      </c>
      <c r="L14" s="1058">
        <v>128.5</v>
      </c>
      <c r="M14" s="1058">
        <v>38.4</v>
      </c>
      <c r="N14" s="1058">
        <v>104.3</v>
      </c>
      <c r="O14" s="1058">
        <v>566.20000000000005</v>
      </c>
      <c r="P14" s="1058">
        <v>1545.8</v>
      </c>
      <c r="Q14" s="1058">
        <v>55.1</v>
      </c>
      <c r="R14" s="1058">
        <v>123.9</v>
      </c>
      <c r="S14" s="1058">
        <v>830.1</v>
      </c>
      <c r="T14" s="1058">
        <v>136.19999999999999</v>
      </c>
      <c r="U14" s="1058">
        <v>288</v>
      </c>
      <c r="V14" s="1058">
        <v>83.9</v>
      </c>
      <c r="W14" s="1058">
        <v>57</v>
      </c>
      <c r="X14" s="1058">
        <v>1141.7</v>
      </c>
      <c r="Y14" s="1058">
        <v>566.20000000000005</v>
      </c>
      <c r="Z14" s="1058">
        <v>316.89999999999998</v>
      </c>
      <c r="AA14" s="1058">
        <v>19.399999999999999</v>
      </c>
      <c r="AB14" s="1058">
        <v>111.8</v>
      </c>
      <c r="AC14" s="1058">
        <v>1064</v>
      </c>
      <c r="AD14" s="1058">
        <v>10558.5</v>
      </c>
    </row>
    <row r="15" spans="1:30" ht="15" customHeight="1">
      <c r="A15" s="1057" t="s">
        <v>929</v>
      </c>
      <c r="B15" s="1058">
        <v>233.7</v>
      </c>
      <c r="C15" s="1058">
        <v>311.89999999999998</v>
      </c>
      <c r="D15" s="1058">
        <v>75.3</v>
      </c>
      <c r="E15" s="1058">
        <v>25.9</v>
      </c>
      <c r="F15" s="1058">
        <v>161.30000000000001</v>
      </c>
      <c r="G15" s="1058">
        <v>121.7</v>
      </c>
      <c r="H15" s="1058">
        <v>135.69999999999999</v>
      </c>
      <c r="I15" s="1058">
        <v>6.3</v>
      </c>
      <c r="J15" s="1058">
        <v>57.5</v>
      </c>
      <c r="K15" s="1058">
        <v>293.2</v>
      </c>
      <c r="L15" s="1058">
        <v>146.1</v>
      </c>
      <c r="M15" s="1058">
        <v>48.5</v>
      </c>
      <c r="N15" s="1058">
        <v>107.4</v>
      </c>
      <c r="O15" s="1058">
        <v>105.1</v>
      </c>
      <c r="P15" s="1058">
        <v>348</v>
      </c>
      <c r="Q15" s="1058">
        <v>15.3</v>
      </c>
      <c r="R15" s="1058">
        <v>94.5</v>
      </c>
      <c r="S15" s="1058">
        <v>292.2</v>
      </c>
      <c r="T15" s="1058">
        <v>101.5</v>
      </c>
      <c r="U15" s="1058">
        <v>120.2</v>
      </c>
      <c r="V15" s="1058">
        <v>117.5</v>
      </c>
      <c r="W15" s="1058">
        <v>91.7</v>
      </c>
      <c r="X15" s="1058">
        <v>246.2</v>
      </c>
      <c r="Y15" s="1058">
        <v>166.7</v>
      </c>
      <c r="Z15" s="1058">
        <v>110.1</v>
      </c>
      <c r="AA15" s="1058">
        <v>15.8</v>
      </c>
      <c r="AB15" s="1058">
        <v>188.3</v>
      </c>
      <c r="AC15" s="1058">
        <v>657.8</v>
      </c>
      <c r="AD15" s="1058">
        <v>4395.3999999999996</v>
      </c>
    </row>
    <row r="16" spans="1:30" ht="15" customHeight="1">
      <c r="A16" s="1057" t="s">
        <v>930</v>
      </c>
      <c r="B16" s="1058">
        <v>891.1</v>
      </c>
      <c r="C16" s="1058">
        <v>3579.6</v>
      </c>
      <c r="D16" s="1058">
        <v>384.3</v>
      </c>
      <c r="E16" s="1058">
        <v>140.9</v>
      </c>
      <c r="F16" s="1058">
        <v>748.2</v>
      </c>
      <c r="G16" s="1058">
        <v>1137.8</v>
      </c>
      <c r="H16" s="1058">
        <v>1368.9</v>
      </c>
      <c r="I16" s="1058">
        <v>78.3</v>
      </c>
      <c r="J16" s="1058">
        <v>432.6</v>
      </c>
      <c r="K16" s="1058">
        <v>2298.6</v>
      </c>
      <c r="L16" s="1058">
        <v>1976.1</v>
      </c>
      <c r="M16" s="1058">
        <v>262.2</v>
      </c>
      <c r="N16" s="1058">
        <v>350.3</v>
      </c>
      <c r="O16" s="1058">
        <v>711.1</v>
      </c>
      <c r="P16" s="1058">
        <v>6343.9</v>
      </c>
      <c r="Q16" s="1058">
        <v>71.3</v>
      </c>
      <c r="R16" s="1058">
        <v>370.3</v>
      </c>
      <c r="S16" s="1058">
        <v>2505.8000000000002</v>
      </c>
      <c r="T16" s="1058">
        <v>1020.4</v>
      </c>
      <c r="U16" s="1058">
        <v>855.9</v>
      </c>
      <c r="V16" s="1058">
        <v>763.1</v>
      </c>
      <c r="W16" s="1058">
        <v>533.20000000000005</v>
      </c>
      <c r="X16" s="1058">
        <v>1979.1</v>
      </c>
      <c r="Y16" s="1058">
        <v>483.2</v>
      </c>
      <c r="Z16" s="1058">
        <v>771.8</v>
      </c>
      <c r="AA16" s="1058">
        <v>226.2</v>
      </c>
      <c r="AB16" s="1058">
        <v>44.4</v>
      </c>
      <c r="AC16" s="1058">
        <v>0</v>
      </c>
      <c r="AD16" s="1058">
        <v>30328.6</v>
      </c>
    </row>
    <row r="17" spans="1:30" ht="15" customHeight="1">
      <c r="A17" s="1057" t="s">
        <v>931</v>
      </c>
      <c r="B17" s="1058">
        <v>64.599999999999994</v>
      </c>
      <c r="C17" s="1058">
        <v>312.89999999999998</v>
      </c>
      <c r="D17" s="1058">
        <v>67.900000000000006</v>
      </c>
      <c r="E17" s="1058">
        <v>71.2</v>
      </c>
      <c r="F17" s="1058">
        <v>73.7</v>
      </c>
      <c r="G17" s="1058">
        <v>119.8</v>
      </c>
      <c r="H17" s="1058">
        <v>289.8</v>
      </c>
      <c r="I17" s="1058">
        <v>34.299999999999997</v>
      </c>
      <c r="J17" s="1058">
        <v>100.9</v>
      </c>
      <c r="K17" s="1058">
        <v>41.7</v>
      </c>
      <c r="L17" s="1058">
        <v>459.6</v>
      </c>
      <c r="M17" s="1058">
        <v>11.7</v>
      </c>
      <c r="N17" s="1058">
        <v>121.5</v>
      </c>
      <c r="O17" s="1058">
        <v>131.19999999999999</v>
      </c>
      <c r="P17" s="1058">
        <v>947.5</v>
      </c>
      <c r="Q17" s="1058">
        <v>32.4</v>
      </c>
      <c r="R17" s="1058">
        <v>143</v>
      </c>
      <c r="S17" s="1058">
        <v>1219.5</v>
      </c>
      <c r="T17" s="1058">
        <v>54.5</v>
      </c>
      <c r="U17" s="1058">
        <v>56.8</v>
      </c>
      <c r="V17" s="1058">
        <v>208.4</v>
      </c>
      <c r="W17" s="1058">
        <v>37.299999999999997</v>
      </c>
      <c r="X17" s="1058">
        <v>60.6</v>
      </c>
      <c r="Y17" s="1058">
        <v>23.9</v>
      </c>
      <c r="Z17" s="1058">
        <v>108.3</v>
      </c>
      <c r="AA17" s="1058">
        <v>21.9</v>
      </c>
      <c r="AB17" s="1058">
        <v>432.6</v>
      </c>
      <c r="AC17" s="1058">
        <v>2110.9</v>
      </c>
      <c r="AD17" s="1058">
        <v>7358.4</v>
      </c>
    </row>
    <row r="18" spans="1:30" ht="15" customHeight="1">
      <c r="A18" s="1057" t="s">
        <v>932</v>
      </c>
      <c r="B18" s="1058">
        <v>116.9</v>
      </c>
      <c r="C18" s="1058">
        <v>8.9</v>
      </c>
      <c r="D18" s="1058">
        <v>0</v>
      </c>
      <c r="E18" s="1058">
        <v>0.7</v>
      </c>
      <c r="F18" s="1058">
        <v>121.5</v>
      </c>
      <c r="G18" s="1058">
        <v>351.3</v>
      </c>
      <c r="H18" s="1058">
        <v>0</v>
      </c>
      <c r="I18" s="1058">
        <v>10.199999999999999</v>
      </c>
      <c r="J18" s="1058">
        <v>76.900000000000006</v>
      </c>
      <c r="K18" s="1058">
        <v>0</v>
      </c>
      <c r="L18" s="1058">
        <v>0</v>
      </c>
      <c r="M18" s="1058">
        <v>32.1</v>
      </c>
      <c r="N18" s="1058">
        <v>0</v>
      </c>
      <c r="O18" s="1058">
        <v>213.3</v>
      </c>
      <c r="P18" s="1058">
        <v>2390.6</v>
      </c>
      <c r="Q18" s="1058">
        <v>41.4</v>
      </c>
      <c r="R18" s="1058">
        <v>86</v>
      </c>
      <c r="S18" s="1058">
        <v>599.6</v>
      </c>
      <c r="T18" s="1058">
        <v>0</v>
      </c>
      <c r="U18" s="1058">
        <v>150.1</v>
      </c>
      <c r="V18" s="1058">
        <v>0</v>
      </c>
      <c r="W18" s="1058">
        <v>0</v>
      </c>
      <c r="X18" s="1058">
        <v>39.200000000000003</v>
      </c>
      <c r="Y18" s="1058">
        <v>0</v>
      </c>
      <c r="Z18" s="1058">
        <v>0</v>
      </c>
      <c r="AA18" s="1058">
        <v>109.4</v>
      </c>
      <c r="AB18" s="1058">
        <v>0</v>
      </c>
      <c r="AC18" s="1058">
        <v>0</v>
      </c>
      <c r="AD18" s="1058">
        <v>4348.1000000000004</v>
      </c>
    </row>
    <row r="19" spans="1:30" ht="15" customHeight="1">
      <c r="A19" s="1057" t="s">
        <v>933</v>
      </c>
      <c r="B19" s="1058">
        <v>137.4</v>
      </c>
      <c r="C19" s="1058">
        <v>0</v>
      </c>
      <c r="D19" s="1058">
        <v>0</v>
      </c>
      <c r="E19" s="1058">
        <v>0</v>
      </c>
      <c r="F19" s="1058">
        <v>0</v>
      </c>
      <c r="G19" s="1058">
        <v>305</v>
      </c>
      <c r="H19" s="1058">
        <v>0</v>
      </c>
      <c r="I19" s="1058">
        <v>0</v>
      </c>
      <c r="J19" s="1058">
        <v>70.5</v>
      </c>
      <c r="K19" s="1058">
        <v>20.7</v>
      </c>
      <c r="L19" s="1058">
        <v>0</v>
      </c>
      <c r="M19" s="1058">
        <v>16.3</v>
      </c>
      <c r="N19" s="1058">
        <v>0</v>
      </c>
      <c r="O19" s="1058">
        <v>192.2</v>
      </c>
      <c r="P19" s="1058">
        <v>2541.5</v>
      </c>
      <c r="Q19" s="1058">
        <v>0</v>
      </c>
      <c r="R19" s="1058">
        <v>0</v>
      </c>
      <c r="S19" s="1058">
        <v>510.6</v>
      </c>
      <c r="T19" s="1058">
        <v>2.2000000000000002</v>
      </c>
      <c r="U19" s="1058">
        <v>111</v>
      </c>
      <c r="V19" s="1058">
        <v>0</v>
      </c>
      <c r="W19" s="1058">
        <v>0</v>
      </c>
      <c r="X19" s="1058">
        <v>113.6</v>
      </c>
      <c r="Y19" s="1058">
        <v>0</v>
      </c>
      <c r="Z19" s="1058">
        <v>0</v>
      </c>
      <c r="AA19" s="1058">
        <v>97.7</v>
      </c>
      <c r="AB19" s="1058">
        <v>205.3</v>
      </c>
      <c r="AC19" s="1058">
        <v>0</v>
      </c>
      <c r="AD19" s="1058">
        <v>4324</v>
      </c>
    </row>
    <row r="20" spans="1:30" ht="15" customHeight="1">
      <c r="A20" s="1057" t="s">
        <v>934</v>
      </c>
      <c r="B20" s="1058">
        <v>1013.7</v>
      </c>
      <c r="C20" s="1058">
        <v>2863.6</v>
      </c>
      <c r="D20" s="1058">
        <v>446.4</v>
      </c>
      <c r="E20" s="1058">
        <v>151</v>
      </c>
      <c r="F20" s="1058">
        <v>984.5</v>
      </c>
      <c r="G20" s="1058">
        <v>1322.9</v>
      </c>
      <c r="H20" s="1058">
        <v>1478.9</v>
      </c>
      <c r="I20" s="1058">
        <v>78.599999999999994</v>
      </c>
      <c r="J20" s="1058">
        <v>379.2</v>
      </c>
      <c r="K20" s="1058">
        <v>2487.6999999999998</v>
      </c>
      <c r="L20" s="1058">
        <v>1113.5999999999999</v>
      </c>
      <c r="M20" s="1058">
        <v>239.5</v>
      </c>
      <c r="N20" s="1058">
        <v>447.3</v>
      </c>
      <c r="O20" s="1058">
        <v>757.6</v>
      </c>
      <c r="P20" s="1058">
        <v>4630.8999999999996</v>
      </c>
      <c r="Q20" s="1058">
        <v>89.7</v>
      </c>
      <c r="R20" s="1058">
        <v>382.6</v>
      </c>
      <c r="S20" s="1058">
        <v>2152.6999999999998</v>
      </c>
      <c r="T20" s="1058">
        <v>702.8</v>
      </c>
      <c r="U20" s="1058">
        <v>672</v>
      </c>
      <c r="V20" s="1058">
        <v>638.79999999999995</v>
      </c>
      <c r="W20" s="1058">
        <v>479.2</v>
      </c>
      <c r="X20" s="1058">
        <v>1545</v>
      </c>
      <c r="Y20" s="1058">
        <v>1367</v>
      </c>
      <c r="Z20" s="1058">
        <v>1229.4000000000001</v>
      </c>
      <c r="AA20" s="1058">
        <v>204.3</v>
      </c>
      <c r="AB20" s="1058">
        <v>1324.1</v>
      </c>
      <c r="AC20" s="1058">
        <v>3918.1</v>
      </c>
      <c r="AD20" s="1058">
        <v>33101.1</v>
      </c>
    </row>
    <row r="21" spans="1:30" ht="15" customHeight="1">
      <c r="A21" s="1057" t="s">
        <v>935</v>
      </c>
      <c r="B21" s="1058">
        <v>21.3</v>
      </c>
      <c r="C21" s="1058">
        <v>0</v>
      </c>
      <c r="D21" s="1058">
        <v>0</v>
      </c>
      <c r="E21" s="1058">
        <v>0</v>
      </c>
      <c r="F21" s="1058">
        <v>0</v>
      </c>
      <c r="G21" s="1058">
        <v>17.2</v>
      </c>
      <c r="H21" s="1058">
        <v>0</v>
      </c>
      <c r="I21" s="1058">
        <v>0</v>
      </c>
      <c r="J21" s="1058">
        <v>0</v>
      </c>
      <c r="K21" s="1058">
        <v>0</v>
      </c>
      <c r="L21" s="1058">
        <v>0</v>
      </c>
      <c r="M21" s="1058">
        <v>0</v>
      </c>
      <c r="N21" s="1058">
        <v>0</v>
      </c>
      <c r="O21" s="1058">
        <v>0</v>
      </c>
      <c r="P21" s="1058">
        <v>0</v>
      </c>
      <c r="Q21" s="1058">
        <v>0</v>
      </c>
      <c r="R21" s="1058">
        <v>0</v>
      </c>
      <c r="S21" s="1058">
        <v>0</v>
      </c>
      <c r="T21" s="1058">
        <v>0</v>
      </c>
      <c r="U21" s="1058">
        <v>0</v>
      </c>
      <c r="V21" s="1058">
        <v>0</v>
      </c>
      <c r="W21" s="1058">
        <v>0</v>
      </c>
      <c r="X21" s="1058">
        <v>0</v>
      </c>
      <c r="Y21" s="1058">
        <v>0</v>
      </c>
      <c r="Z21" s="1058">
        <v>0</v>
      </c>
      <c r="AA21" s="1058">
        <v>0</v>
      </c>
      <c r="AB21" s="1058">
        <v>0</v>
      </c>
      <c r="AC21" s="1058">
        <v>0</v>
      </c>
      <c r="AD21" s="1058">
        <v>38.5</v>
      </c>
    </row>
    <row r="22" spans="1:30" ht="15" customHeight="1">
      <c r="A22" s="1057" t="s">
        <v>936</v>
      </c>
      <c r="B22" s="1058">
        <v>430.8</v>
      </c>
      <c r="C22" s="1058">
        <v>1073.3</v>
      </c>
      <c r="D22" s="1058">
        <v>151.30000000000001</v>
      </c>
      <c r="E22" s="1058">
        <v>48.8</v>
      </c>
      <c r="F22" s="1058">
        <v>336</v>
      </c>
      <c r="G22" s="1058">
        <v>491.5</v>
      </c>
      <c r="H22" s="1058">
        <v>551.6</v>
      </c>
      <c r="I22" s="1058">
        <v>4.2</v>
      </c>
      <c r="J22" s="1058">
        <v>1.9</v>
      </c>
      <c r="K22" s="1058">
        <v>1607.2</v>
      </c>
      <c r="L22" s="1058">
        <v>285.2</v>
      </c>
      <c r="M22" s="1058">
        <v>87.9</v>
      </c>
      <c r="N22" s="1058">
        <v>153</v>
      </c>
      <c r="O22" s="1058">
        <v>265.89999999999998</v>
      </c>
      <c r="P22" s="1058">
        <v>2440</v>
      </c>
      <c r="Q22" s="1058">
        <v>32.5</v>
      </c>
      <c r="R22" s="1058">
        <v>131.69999999999999</v>
      </c>
      <c r="S22" s="1058">
        <v>652.29999999999995</v>
      </c>
      <c r="T22" s="1058">
        <v>297.5</v>
      </c>
      <c r="U22" s="1058">
        <v>175.4</v>
      </c>
      <c r="V22" s="1058">
        <v>175.1</v>
      </c>
      <c r="W22" s="1058">
        <v>130.69999999999999</v>
      </c>
      <c r="X22" s="1058">
        <v>98.4</v>
      </c>
      <c r="Y22" s="1058">
        <v>515.9</v>
      </c>
      <c r="Z22" s="1058">
        <v>284.10000000000002</v>
      </c>
      <c r="AA22" s="1058">
        <v>89.3</v>
      </c>
      <c r="AB22" s="1058">
        <v>318.7</v>
      </c>
      <c r="AC22" s="1058">
        <v>826.4</v>
      </c>
      <c r="AD22" s="1058">
        <v>11656.6</v>
      </c>
    </row>
    <row r="23" spans="1:30" ht="15" customHeight="1">
      <c r="A23" s="1057" t="s">
        <v>937</v>
      </c>
      <c r="B23" s="1058">
        <v>864</v>
      </c>
      <c r="C23" s="1058">
        <v>1093.4000000000001</v>
      </c>
      <c r="D23" s="1058">
        <v>454.6</v>
      </c>
      <c r="E23" s="1058">
        <v>127.5</v>
      </c>
      <c r="F23" s="1058">
        <v>756</v>
      </c>
      <c r="G23" s="1058">
        <v>1042.7</v>
      </c>
      <c r="H23" s="1058">
        <v>1120.4000000000001</v>
      </c>
      <c r="I23" s="1058">
        <v>54.1</v>
      </c>
      <c r="J23" s="1058">
        <v>556</v>
      </c>
      <c r="K23" s="1058">
        <v>1756.8</v>
      </c>
      <c r="L23" s="1058">
        <v>496</v>
      </c>
      <c r="M23" s="1058">
        <v>162.9</v>
      </c>
      <c r="N23" s="1058">
        <v>318.89999999999998</v>
      </c>
      <c r="O23" s="1058">
        <v>793.7</v>
      </c>
      <c r="P23" s="1058">
        <v>2795.2</v>
      </c>
      <c r="Q23" s="1058">
        <v>111.5</v>
      </c>
      <c r="R23" s="1058">
        <v>276.89999999999998</v>
      </c>
      <c r="S23" s="1058">
        <v>1578.1</v>
      </c>
      <c r="T23" s="1058">
        <v>449.9</v>
      </c>
      <c r="U23" s="1058">
        <v>268.39999999999998</v>
      </c>
      <c r="V23" s="1058">
        <v>387.9</v>
      </c>
      <c r="W23" s="1058">
        <v>491.4</v>
      </c>
      <c r="X23" s="1058">
        <v>1576.9</v>
      </c>
      <c r="Y23" s="1058">
        <v>1042.9000000000001</v>
      </c>
      <c r="Z23" s="1058">
        <v>672.4</v>
      </c>
      <c r="AA23" s="1058">
        <v>146.9</v>
      </c>
      <c r="AB23" s="1058">
        <v>1095.3</v>
      </c>
      <c r="AC23" s="1058">
        <v>2694</v>
      </c>
      <c r="AD23" s="1058">
        <v>23184.7</v>
      </c>
    </row>
    <row r="24" spans="1:30" ht="15" customHeight="1">
      <c r="A24" s="1057" t="s">
        <v>938</v>
      </c>
      <c r="B24" s="1058">
        <v>22.5</v>
      </c>
      <c r="C24" s="1058">
        <v>20.100000000000001</v>
      </c>
      <c r="D24" s="1058">
        <v>9.5</v>
      </c>
      <c r="E24" s="1058">
        <v>0</v>
      </c>
      <c r="F24" s="1058">
        <v>1.2</v>
      </c>
      <c r="G24" s="1058">
        <v>290.7</v>
      </c>
      <c r="H24" s="1058">
        <v>0</v>
      </c>
      <c r="I24" s="1058">
        <v>0</v>
      </c>
      <c r="J24" s="1058">
        <v>0</v>
      </c>
      <c r="K24" s="1058">
        <v>602.9</v>
      </c>
      <c r="L24" s="1058">
        <v>21</v>
      </c>
      <c r="M24" s="1058">
        <v>49.2</v>
      </c>
      <c r="N24" s="1058">
        <v>143.5</v>
      </c>
      <c r="O24" s="1058">
        <v>3.5</v>
      </c>
      <c r="P24" s="1058">
        <v>29.9</v>
      </c>
      <c r="Q24" s="1058">
        <v>2.1</v>
      </c>
      <c r="R24" s="1058">
        <v>0</v>
      </c>
      <c r="S24" s="1058">
        <v>5</v>
      </c>
      <c r="T24" s="1058">
        <v>0</v>
      </c>
      <c r="U24" s="1058">
        <v>59.9</v>
      </c>
      <c r="V24" s="1058">
        <v>20.8</v>
      </c>
      <c r="W24" s="1058">
        <v>246.2</v>
      </c>
      <c r="X24" s="1058">
        <v>21.1</v>
      </c>
      <c r="Y24" s="1058">
        <v>927.1</v>
      </c>
      <c r="Z24" s="1058">
        <v>308.7</v>
      </c>
      <c r="AA24" s="1058">
        <v>0</v>
      </c>
      <c r="AB24" s="1058">
        <v>968.2</v>
      </c>
      <c r="AC24" s="1058">
        <v>4276</v>
      </c>
      <c r="AD24" s="1058">
        <v>8029.1</v>
      </c>
    </row>
    <row r="25" spans="1:30" ht="15" customHeight="1">
      <c r="A25" s="1057" t="s">
        <v>939</v>
      </c>
      <c r="B25" s="1058">
        <v>0</v>
      </c>
      <c r="C25" s="1058">
        <v>0</v>
      </c>
      <c r="D25" s="1058">
        <v>0</v>
      </c>
      <c r="E25" s="1058">
        <v>0</v>
      </c>
      <c r="F25" s="1058">
        <v>123.2</v>
      </c>
      <c r="G25" s="1058">
        <v>0</v>
      </c>
      <c r="H25" s="1058">
        <v>0</v>
      </c>
      <c r="I25" s="1058">
        <v>0</v>
      </c>
      <c r="J25" s="1058">
        <v>45.8</v>
      </c>
      <c r="K25" s="1058">
        <v>0</v>
      </c>
      <c r="L25" s="1058">
        <v>0</v>
      </c>
      <c r="M25" s="1058">
        <v>0</v>
      </c>
      <c r="N25" s="1058">
        <v>0</v>
      </c>
      <c r="O25" s="1058">
        <v>0</v>
      </c>
      <c r="P25" s="1058">
        <v>0</v>
      </c>
      <c r="Q25" s="1058">
        <v>4.2</v>
      </c>
      <c r="R25" s="1058">
        <v>0</v>
      </c>
      <c r="S25" s="1058">
        <v>0</v>
      </c>
      <c r="T25" s="1058">
        <v>0</v>
      </c>
      <c r="U25" s="1058">
        <v>74.599999999999994</v>
      </c>
      <c r="V25" s="1058">
        <v>0</v>
      </c>
      <c r="W25" s="1058">
        <v>0</v>
      </c>
      <c r="X25" s="1058">
        <v>0</v>
      </c>
      <c r="Y25" s="1058">
        <v>0</v>
      </c>
      <c r="Z25" s="1058">
        <v>0</v>
      </c>
      <c r="AA25" s="1058">
        <v>0</v>
      </c>
      <c r="AB25" s="1058">
        <v>123.1</v>
      </c>
      <c r="AC25" s="1058">
        <v>0</v>
      </c>
      <c r="AD25" s="1058">
        <v>370.9</v>
      </c>
    </row>
    <row r="26" spans="1:30" ht="15" customHeight="1">
      <c r="A26" s="1057" t="s">
        <v>940</v>
      </c>
      <c r="B26" s="1058">
        <v>0</v>
      </c>
      <c r="C26" s="1058">
        <v>0</v>
      </c>
      <c r="D26" s="1058">
        <v>0</v>
      </c>
      <c r="E26" s="1058">
        <v>0</v>
      </c>
      <c r="F26" s="1058">
        <v>0</v>
      </c>
      <c r="G26" s="1058">
        <v>69.8</v>
      </c>
      <c r="H26" s="1058">
        <v>0</v>
      </c>
      <c r="I26" s="1058">
        <v>0</v>
      </c>
      <c r="J26" s="1058">
        <v>2.2000000000000002</v>
      </c>
      <c r="K26" s="1058">
        <v>0</v>
      </c>
      <c r="L26" s="1058">
        <v>0</v>
      </c>
      <c r="M26" s="1058">
        <v>0</v>
      </c>
      <c r="N26" s="1058">
        <v>0</v>
      </c>
      <c r="O26" s="1058">
        <v>0</v>
      </c>
      <c r="P26" s="1058">
        <v>45</v>
      </c>
      <c r="Q26" s="1058">
        <v>0</v>
      </c>
      <c r="R26" s="1058">
        <v>0</v>
      </c>
      <c r="S26" s="1058">
        <v>0</v>
      </c>
      <c r="T26" s="1058">
        <v>0</v>
      </c>
      <c r="U26" s="1058">
        <v>0</v>
      </c>
      <c r="V26" s="1058">
        <v>0</v>
      </c>
      <c r="W26" s="1058">
        <v>0</v>
      </c>
      <c r="X26" s="1058">
        <v>10.1</v>
      </c>
      <c r="Y26" s="1058">
        <v>0</v>
      </c>
      <c r="Z26" s="1058">
        <v>0</v>
      </c>
      <c r="AA26" s="1058">
        <v>9.1999999999999993</v>
      </c>
      <c r="AB26" s="1058">
        <v>0</v>
      </c>
      <c r="AC26" s="1058">
        <v>0</v>
      </c>
      <c r="AD26" s="1058">
        <v>136.30000000000001</v>
      </c>
    </row>
    <row r="27" spans="1:30" ht="15" customHeight="1">
      <c r="A27" s="1057" t="s">
        <v>941</v>
      </c>
      <c r="B27" s="1058">
        <v>0</v>
      </c>
      <c r="C27" s="1058">
        <v>0</v>
      </c>
      <c r="D27" s="1058">
        <v>0</v>
      </c>
      <c r="E27" s="1058">
        <v>0</v>
      </c>
      <c r="F27" s="1058">
        <v>4.9000000000000004</v>
      </c>
      <c r="G27" s="1058">
        <v>0</v>
      </c>
      <c r="H27" s="1058">
        <v>0</v>
      </c>
      <c r="I27" s="1058">
        <v>0.6</v>
      </c>
      <c r="J27" s="1058">
        <v>0.7</v>
      </c>
      <c r="K27" s="1058">
        <v>0</v>
      </c>
      <c r="L27" s="1058">
        <v>0</v>
      </c>
      <c r="M27" s="1058">
        <v>0</v>
      </c>
      <c r="N27" s="1058">
        <v>2.2999999999999998</v>
      </c>
      <c r="O27" s="1058">
        <v>0.4</v>
      </c>
      <c r="P27" s="1058">
        <v>12.6</v>
      </c>
      <c r="Q27" s="1058">
        <v>0</v>
      </c>
      <c r="R27" s="1058">
        <v>0</v>
      </c>
      <c r="S27" s="1058">
        <v>0</v>
      </c>
      <c r="T27" s="1058">
        <v>0</v>
      </c>
      <c r="U27" s="1058">
        <v>3.6</v>
      </c>
      <c r="V27" s="1058">
        <v>1.5</v>
      </c>
      <c r="W27" s="1058">
        <v>0</v>
      </c>
      <c r="X27" s="1058">
        <v>1.2</v>
      </c>
      <c r="Y27" s="1058">
        <v>0</v>
      </c>
      <c r="Z27" s="1058">
        <v>0.5</v>
      </c>
      <c r="AA27" s="1058">
        <v>0.3</v>
      </c>
      <c r="AB27" s="1058">
        <v>1.6</v>
      </c>
      <c r="AC27" s="1058">
        <v>0</v>
      </c>
      <c r="AD27" s="1058">
        <v>30.2</v>
      </c>
    </row>
    <row r="28" spans="1:30" ht="15" customHeight="1">
      <c r="A28" s="1057" t="s">
        <v>942</v>
      </c>
      <c r="B28" s="1058">
        <v>3.9</v>
      </c>
      <c r="C28" s="1058">
        <v>1.4</v>
      </c>
      <c r="D28" s="1058">
        <v>0</v>
      </c>
      <c r="E28" s="1058">
        <v>0</v>
      </c>
      <c r="F28" s="1058">
        <v>0</v>
      </c>
      <c r="G28" s="1058">
        <v>0</v>
      </c>
      <c r="H28" s="1058">
        <v>0.5</v>
      </c>
      <c r="I28" s="1058">
        <v>0</v>
      </c>
      <c r="J28" s="1058">
        <v>0</v>
      </c>
      <c r="K28" s="1058">
        <v>2.9</v>
      </c>
      <c r="L28" s="1058">
        <v>0</v>
      </c>
      <c r="M28" s="1058">
        <v>0</v>
      </c>
      <c r="N28" s="1058">
        <v>0</v>
      </c>
      <c r="O28" s="1058">
        <v>0</v>
      </c>
      <c r="P28" s="1058">
        <v>3</v>
      </c>
      <c r="Q28" s="1058">
        <v>0</v>
      </c>
      <c r="R28" s="1058">
        <v>0</v>
      </c>
      <c r="S28" s="1058">
        <v>0</v>
      </c>
      <c r="T28" s="1058">
        <v>0</v>
      </c>
      <c r="U28" s="1058">
        <v>0.1</v>
      </c>
      <c r="V28" s="1058">
        <v>1.1000000000000001</v>
      </c>
      <c r="W28" s="1058">
        <v>0</v>
      </c>
      <c r="X28" s="1058">
        <v>0</v>
      </c>
      <c r="Y28" s="1058">
        <v>2.2999999999999998</v>
      </c>
      <c r="Z28" s="1058">
        <v>0.5</v>
      </c>
      <c r="AA28" s="1058">
        <v>0</v>
      </c>
      <c r="AB28" s="1058">
        <v>0</v>
      </c>
      <c r="AC28" s="1058">
        <v>2.4</v>
      </c>
      <c r="AD28" s="1058">
        <v>18.100000000000001</v>
      </c>
    </row>
    <row r="29" spans="1:30" ht="15" customHeight="1">
      <c r="A29" s="1057" t="s">
        <v>943</v>
      </c>
      <c r="B29" s="1058">
        <v>0</v>
      </c>
      <c r="C29" s="1058">
        <v>0</v>
      </c>
      <c r="D29" s="1058">
        <v>0</v>
      </c>
      <c r="E29" s="1058">
        <v>0</v>
      </c>
      <c r="F29" s="1058">
        <v>0</v>
      </c>
      <c r="G29" s="1058">
        <v>154.6</v>
      </c>
      <c r="H29" s="1058">
        <v>0</v>
      </c>
      <c r="I29" s="1058">
        <v>7.3</v>
      </c>
      <c r="J29" s="1058">
        <v>8</v>
      </c>
      <c r="K29" s="1058">
        <v>0</v>
      </c>
      <c r="L29" s="1058">
        <v>0</v>
      </c>
      <c r="M29" s="1058">
        <v>0</v>
      </c>
      <c r="N29" s="1058">
        <v>0</v>
      </c>
      <c r="O29" s="1058">
        <v>21.6</v>
      </c>
      <c r="P29" s="1058">
        <v>0</v>
      </c>
      <c r="Q29" s="1058">
        <v>0</v>
      </c>
      <c r="R29" s="1058">
        <v>0</v>
      </c>
      <c r="S29" s="1058">
        <v>0</v>
      </c>
      <c r="T29" s="1058">
        <v>0</v>
      </c>
      <c r="U29" s="1058">
        <v>0</v>
      </c>
      <c r="V29" s="1058">
        <v>0</v>
      </c>
      <c r="W29" s="1058">
        <v>0</v>
      </c>
      <c r="X29" s="1058">
        <v>0</v>
      </c>
      <c r="Y29" s="1058">
        <v>0</v>
      </c>
      <c r="Z29" s="1058">
        <v>0</v>
      </c>
      <c r="AA29" s="1058">
        <v>13.6</v>
      </c>
      <c r="AB29" s="1058">
        <v>0</v>
      </c>
      <c r="AC29" s="1058">
        <v>0</v>
      </c>
      <c r="AD29" s="1058">
        <v>205.1</v>
      </c>
    </row>
    <row r="30" spans="1:30" ht="15" customHeight="1">
      <c r="A30" s="1057" t="s">
        <v>944</v>
      </c>
      <c r="B30" s="1058">
        <v>0</v>
      </c>
      <c r="C30" s="1058">
        <v>0</v>
      </c>
      <c r="D30" s="1058">
        <v>0</v>
      </c>
      <c r="E30" s="1058">
        <v>0</v>
      </c>
      <c r="F30" s="1058">
        <v>0</v>
      </c>
      <c r="G30" s="1058">
        <v>15</v>
      </c>
      <c r="H30" s="1058">
        <v>0</v>
      </c>
      <c r="I30" s="1058">
        <v>0</v>
      </c>
      <c r="J30" s="1058">
        <v>0</v>
      </c>
      <c r="K30" s="1058">
        <v>0</v>
      </c>
      <c r="L30" s="1058">
        <v>6.9</v>
      </c>
      <c r="M30" s="1058">
        <v>0</v>
      </c>
      <c r="N30" s="1058">
        <v>0</v>
      </c>
      <c r="O30" s="1058">
        <v>0</v>
      </c>
      <c r="P30" s="1058">
        <v>0</v>
      </c>
      <c r="Q30" s="1058">
        <v>0</v>
      </c>
      <c r="R30" s="1058">
        <v>0</v>
      </c>
      <c r="S30" s="1058">
        <v>0</v>
      </c>
      <c r="T30" s="1058">
        <v>47.8</v>
      </c>
      <c r="U30" s="1058">
        <v>0</v>
      </c>
      <c r="V30" s="1058">
        <v>0</v>
      </c>
      <c r="W30" s="1058">
        <v>0</v>
      </c>
      <c r="X30" s="1058">
        <v>0</v>
      </c>
      <c r="Y30" s="1058">
        <v>0</v>
      </c>
      <c r="Z30" s="1058">
        <v>0</v>
      </c>
      <c r="AA30" s="1058">
        <v>0</v>
      </c>
      <c r="AB30" s="1058">
        <v>0</v>
      </c>
      <c r="AC30" s="1058">
        <v>0</v>
      </c>
      <c r="AD30" s="1058">
        <v>69.7</v>
      </c>
    </row>
    <row r="31" spans="1:30" ht="15" customHeight="1">
      <c r="A31" s="1057" t="s">
        <v>945</v>
      </c>
      <c r="B31" s="1058">
        <v>751.2</v>
      </c>
      <c r="C31" s="1058">
        <v>201.2</v>
      </c>
      <c r="D31" s="1058">
        <v>230.6</v>
      </c>
      <c r="E31" s="1058">
        <v>22.7</v>
      </c>
      <c r="F31" s="1058">
        <v>397.7</v>
      </c>
      <c r="G31" s="1058">
        <v>862.3</v>
      </c>
      <c r="H31" s="1058">
        <v>858.6</v>
      </c>
      <c r="I31" s="1058">
        <v>10</v>
      </c>
      <c r="J31" s="1058">
        <v>0.5</v>
      </c>
      <c r="K31" s="1058">
        <v>582.4</v>
      </c>
      <c r="L31" s="1058">
        <v>0</v>
      </c>
      <c r="M31" s="1058">
        <v>38.299999999999997</v>
      </c>
      <c r="N31" s="1058">
        <v>211.4</v>
      </c>
      <c r="O31" s="1058">
        <v>13.7</v>
      </c>
      <c r="P31" s="1058">
        <v>1098.9000000000001</v>
      </c>
      <c r="Q31" s="1058">
        <v>0</v>
      </c>
      <c r="R31" s="1058">
        <v>81.5</v>
      </c>
      <c r="S31" s="1058">
        <v>4</v>
      </c>
      <c r="T31" s="1058">
        <v>274.60000000000002</v>
      </c>
      <c r="U31" s="1058">
        <v>0.8</v>
      </c>
      <c r="V31" s="1058">
        <v>277.60000000000002</v>
      </c>
      <c r="W31" s="1058">
        <v>308.8</v>
      </c>
      <c r="X31" s="1058">
        <v>0</v>
      </c>
      <c r="Y31" s="1058">
        <v>3.7</v>
      </c>
      <c r="Z31" s="1058">
        <v>799.1</v>
      </c>
      <c r="AA31" s="1058">
        <v>91.7</v>
      </c>
      <c r="AB31" s="1058">
        <v>1081</v>
      </c>
      <c r="AC31" s="1058">
        <v>1822.9</v>
      </c>
      <c r="AD31" s="1058">
        <v>10025.200000000001</v>
      </c>
    </row>
    <row r="32" spans="1:30" ht="15" customHeight="1">
      <c r="A32" s="1059" t="s">
        <v>946</v>
      </c>
      <c r="B32" s="1060">
        <v>5799.4</v>
      </c>
      <c r="C32" s="1060">
        <v>12769.2</v>
      </c>
      <c r="D32" s="1060">
        <v>2400.6999999999998</v>
      </c>
      <c r="E32" s="1060">
        <v>816.8</v>
      </c>
      <c r="F32" s="1060">
        <v>5257.3</v>
      </c>
      <c r="G32" s="1060">
        <v>8216.1</v>
      </c>
      <c r="H32" s="1060">
        <v>7854.5</v>
      </c>
      <c r="I32" s="1060">
        <v>395.6</v>
      </c>
      <c r="J32" s="1060">
        <v>2298.9</v>
      </c>
      <c r="K32" s="1060">
        <v>11679.5</v>
      </c>
      <c r="L32" s="1060">
        <v>5736.1</v>
      </c>
      <c r="M32" s="1060">
        <v>1228.0999999999999</v>
      </c>
      <c r="N32" s="1060">
        <v>2434.6999999999998</v>
      </c>
      <c r="O32" s="1060">
        <v>4577.8</v>
      </c>
      <c r="P32" s="1060">
        <v>30098.2</v>
      </c>
      <c r="Q32" s="1060">
        <v>570.1</v>
      </c>
      <c r="R32" s="1060">
        <v>2144.3000000000002</v>
      </c>
      <c r="S32" s="1060">
        <v>12462.9</v>
      </c>
      <c r="T32" s="1060">
        <v>3633.4</v>
      </c>
      <c r="U32" s="1060">
        <v>3553.8</v>
      </c>
      <c r="V32" s="1060">
        <v>3019.7</v>
      </c>
      <c r="W32" s="1060">
        <v>2816.5</v>
      </c>
      <c r="X32" s="1060">
        <v>7765.4</v>
      </c>
      <c r="Y32" s="1060">
        <v>6048.8</v>
      </c>
      <c r="Z32" s="1060">
        <v>5681.2</v>
      </c>
      <c r="AA32" s="1060">
        <v>1560.6</v>
      </c>
      <c r="AB32" s="1060">
        <v>7058.6</v>
      </c>
      <c r="AC32" s="1060">
        <v>20466.7</v>
      </c>
      <c r="AD32" s="1060">
        <v>178344.9</v>
      </c>
    </row>
    <row r="33" spans="1:30" ht="15" customHeight="1">
      <c r="A33" s="1057" t="s">
        <v>947</v>
      </c>
      <c r="B33" s="1058">
        <v>0</v>
      </c>
      <c r="C33" s="1058">
        <v>1.6</v>
      </c>
      <c r="D33" s="1058">
        <v>88.4</v>
      </c>
      <c r="E33" s="1058">
        <v>0</v>
      </c>
      <c r="F33" s="1058">
        <v>2.4</v>
      </c>
      <c r="G33" s="1058">
        <v>0</v>
      </c>
      <c r="H33" s="1058">
        <v>0</v>
      </c>
      <c r="I33" s="1058">
        <v>0</v>
      </c>
      <c r="J33" s="1058">
        <v>0</v>
      </c>
      <c r="K33" s="1058">
        <v>74.099999999999994</v>
      </c>
      <c r="L33" s="1058">
        <v>19.899999999999999</v>
      </c>
      <c r="M33" s="1058">
        <v>68.099999999999994</v>
      </c>
      <c r="N33" s="1058">
        <v>9.4</v>
      </c>
      <c r="O33" s="1058">
        <v>0</v>
      </c>
      <c r="P33" s="1058">
        <v>7.8</v>
      </c>
      <c r="Q33" s="1058">
        <v>0</v>
      </c>
      <c r="R33" s="1058">
        <v>0</v>
      </c>
      <c r="S33" s="1058">
        <v>17.8</v>
      </c>
      <c r="T33" s="1058">
        <v>0</v>
      </c>
      <c r="U33" s="1058">
        <v>31.3</v>
      </c>
      <c r="V33" s="1058">
        <v>0</v>
      </c>
      <c r="W33" s="1058">
        <v>0</v>
      </c>
      <c r="X33" s="1058">
        <v>0</v>
      </c>
      <c r="Y33" s="1058">
        <v>75.5</v>
      </c>
      <c r="Z33" s="1058">
        <v>0</v>
      </c>
      <c r="AA33" s="1058">
        <v>0</v>
      </c>
      <c r="AB33" s="1058">
        <v>0</v>
      </c>
      <c r="AC33" s="1058">
        <v>88.3</v>
      </c>
      <c r="AD33" s="1058">
        <v>484.6</v>
      </c>
    </row>
    <row r="34" spans="1:30" ht="15" customHeight="1">
      <c r="A34" s="1057" t="s">
        <v>948</v>
      </c>
      <c r="B34" s="1058">
        <v>5.2</v>
      </c>
      <c r="C34" s="1058">
        <v>750.7</v>
      </c>
      <c r="D34" s="1058">
        <v>0</v>
      </c>
      <c r="E34" s="1058">
        <v>0</v>
      </c>
      <c r="F34" s="1058">
        <v>47.3</v>
      </c>
      <c r="G34" s="1058">
        <v>0</v>
      </c>
      <c r="H34" s="1058">
        <v>48.3</v>
      </c>
      <c r="I34" s="1058">
        <v>7.5</v>
      </c>
      <c r="J34" s="1058">
        <v>32.799999999999997</v>
      </c>
      <c r="K34" s="1058">
        <v>89.9</v>
      </c>
      <c r="L34" s="1058">
        <v>83.5</v>
      </c>
      <c r="M34" s="1058">
        <v>0</v>
      </c>
      <c r="N34" s="1058">
        <v>0</v>
      </c>
      <c r="O34" s="1058">
        <v>0</v>
      </c>
      <c r="P34" s="1058">
        <v>112.7</v>
      </c>
      <c r="Q34" s="1058">
        <v>0</v>
      </c>
      <c r="R34" s="1058">
        <v>10.3</v>
      </c>
      <c r="S34" s="1058">
        <v>47.9</v>
      </c>
      <c r="T34" s="1058">
        <v>53.3</v>
      </c>
      <c r="U34" s="1058">
        <v>41.5</v>
      </c>
      <c r="V34" s="1058">
        <v>14.9</v>
      </c>
      <c r="W34" s="1058">
        <v>0</v>
      </c>
      <c r="X34" s="1058">
        <v>38.1</v>
      </c>
      <c r="Y34" s="1058">
        <v>0</v>
      </c>
      <c r="Z34" s="1058">
        <v>58.1</v>
      </c>
      <c r="AA34" s="1058">
        <v>0</v>
      </c>
      <c r="AB34" s="1058">
        <v>0</v>
      </c>
      <c r="AC34" s="1058">
        <v>313.2</v>
      </c>
      <c r="AD34" s="1058">
        <v>1755.2</v>
      </c>
    </row>
    <row r="35" spans="1:30" ht="15" customHeight="1">
      <c r="A35" s="1057" t="s">
        <v>949</v>
      </c>
      <c r="B35" s="1058">
        <v>721.7</v>
      </c>
      <c r="C35" s="1058">
        <v>2267.6999999999998</v>
      </c>
      <c r="D35" s="1058">
        <v>390.1</v>
      </c>
      <c r="E35" s="1058">
        <v>94.2</v>
      </c>
      <c r="F35" s="1058">
        <v>764.9</v>
      </c>
      <c r="G35" s="1058">
        <v>235</v>
      </c>
      <c r="H35" s="1058">
        <v>996.3</v>
      </c>
      <c r="I35" s="1058">
        <v>102.8</v>
      </c>
      <c r="J35" s="1058">
        <v>388.6</v>
      </c>
      <c r="K35" s="1058">
        <v>2034.9</v>
      </c>
      <c r="L35" s="1058">
        <v>667.5</v>
      </c>
      <c r="M35" s="1058">
        <v>176.2</v>
      </c>
      <c r="N35" s="1058">
        <v>170.4</v>
      </c>
      <c r="O35" s="1058">
        <v>370.3</v>
      </c>
      <c r="P35" s="1058">
        <v>2126.9</v>
      </c>
      <c r="Q35" s="1058">
        <v>90.2</v>
      </c>
      <c r="R35" s="1058">
        <v>205.1</v>
      </c>
      <c r="S35" s="1058">
        <v>803.5</v>
      </c>
      <c r="T35" s="1058">
        <v>613.79999999999995</v>
      </c>
      <c r="U35" s="1058">
        <v>484.7</v>
      </c>
      <c r="V35" s="1058">
        <v>599.29999999999995</v>
      </c>
      <c r="W35" s="1058">
        <v>360.6</v>
      </c>
      <c r="X35" s="1058">
        <v>1694.1</v>
      </c>
      <c r="Y35" s="1058">
        <v>1093.3</v>
      </c>
      <c r="Z35" s="1058">
        <v>637.5</v>
      </c>
      <c r="AA35" s="1058">
        <v>0.7</v>
      </c>
      <c r="AB35" s="1058">
        <v>496.2</v>
      </c>
      <c r="AC35" s="1058">
        <v>2470.3000000000002</v>
      </c>
      <c r="AD35" s="1058">
        <v>21056.799999999999</v>
      </c>
    </row>
    <row r="36" spans="1:30" ht="15" customHeight="1">
      <c r="A36" s="1057" t="s">
        <v>950</v>
      </c>
      <c r="B36" s="1058">
        <v>25.2</v>
      </c>
      <c r="C36" s="1058">
        <v>79.099999999999994</v>
      </c>
      <c r="D36" s="1058">
        <v>60.6</v>
      </c>
      <c r="E36" s="1058">
        <v>12.2</v>
      </c>
      <c r="F36" s="1058">
        <v>96</v>
      </c>
      <c r="G36" s="1058">
        <v>78.2</v>
      </c>
      <c r="H36" s="1058">
        <v>150.1</v>
      </c>
      <c r="I36" s="1058">
        <v>0</v>
      </c>
      <c r="J36" s="1058">
        <v>5.3</v>
      </c>
      <c r="K36" s="1058">
        <v>181.1</v>
      </c>
      <c r="L36" s="1058">
        <v>127.2</v>
      </c>
      <c r="M36" s="1058">
        <v>29.9</v>
      </c>
      <c r="N36" s="1058">
        <v>39.700000000000003</v>
      </c>
      <c r="O36" s="1058">
        <v>0</v>
      </c>
      <c r="P36" s="1058">
        <v>287.39999999999998</v>
      </c>
      <c r="Q36" s="1058">
        <v>10.7</v>
      </c>
      <c r="R36" s="1058">
        <v>45.7</v>
      </c>
      <c r="S36" s="1058">
        <v>41.8</v>
      </c>
      <c r="T36" s="1058">
        <v>0</v>
      </c>
      <c r="U36" s="1058">
        <v>51.5</v>
      </c>
      <c r="V36" s="1058">
        <v>35.200000000000003</v>
      </c>
      <c r="W36" s="1058">
        <v>0</v>
      </c>
      <c r="X36" s="1058">
        <v>17.899999999999999</v>
      </c>
      <c r="Y36" s="1058">
        <v>15.8</v>
      </c>
      <c r="Z36" s="1058">
        <v>368</v>
      </c>
      <c r="AA36" s="1058">
        <v>0</v>
      </c>
      <c r="AB36" s="1058">
        <v>108.4</v>
      </c>
      <c r="AC36" s="1058">
        <v>162.30000000000001</v>
      </c>
      <c r="AD36" s="1058">
        <v>2029.3</v>
      </c>
    </row>
    <row r="37" spans="1:30" ht="15" customHeight="1">
      <c r="A37" s="1057" t="s">
        <v>951</v>
      </c>
      <c r="B37" s="1058">
        <v>663.1</v>
      </c>
      <c r="C37" s="1058">
        <v>1381.4</v>
      </c>
      <c r="D37" s="1058">
        <v>536.6</v>
      </c>
      <c r="E37" s="1058">
        <v>53</v>
      </c>
      <c r="F37" s="1058">
        <v>525.1</v>
      </c>
      <c r="G37" s="1058">
        <v>0</v>
      </c>
      <c r="H37" s="1058">
        <v>1133.2</v>
      </c>
      <c r="I37" s="1058">
        <v>71.900000000000006</v>
      </c>
      <c r="J37" s="1058">
        <v>42.5</v>
      </c>
      <c r="K37" s="1058">
        <v>1919.9</v>
      </c>
      <c r="L37" s="1058">
        <v>680.5</v>
      </c>
      <c r="M37" s="1058">
        <v>68</v>
      </c>
      <c r="N37" s="1058">
        <v>212.8</v>
      </c>
      <c r="O37" s="1058">
        <v>94.8</v>
      </c>
      <c r="P37" s="1058">
        <v>758.3</v>
      </c>
      <c r="Q37" s="1058">
        <v>2.9</v>
      </c>
      <c r="R37" s="1058">
        <v>223.4</v>
      </c>
      <c r="S37" s="1058">
        <v>177.9</v>
      </c>
      <c r="T37" s="1058">
        <v>913.2</v>
      </c>
      <c r="U37" s="1058">
        <v>76.3</v>
      </c>
      <c r="V37" s="1058">
        <v>361.5</v>
      </c>
      <c r="W37" s="1058">
        <v>320.89999999999998</v>
      </c>
      <c r="X37" s="1058">
        <v>1578.8</v>
      </c>
      <c r="Y37" s="1058">
        <v>648.9</v>
      </c>
      <c r="Z37" s="1058">
        <v>731.5</v>
      </c>
      <c r="AA37" s="1058">
        <v>0</v>
      </c>
      <c r="AB37" s="1058">
        <v>601.20000000000005</v>
      </c>
      <c r="AC37" s="1058">
        <v>1928.5</v>
      </c>
      <c r="AD37" s="1058">
        <v>15706.1</v>
      </c>
    </row>
    <row r="38" spans="1:30" ht="15" customHeight="1">
      <c r="A38" s="1057" t="s">
        <v>952</v>
      </c>
      <c r="B38" s="1058">
        <v>161.30000000000001</v>
      </c>
      <c r="C38" s="1058">
        <v>1705.3</v>
      </c>
      <c r="D38" s="1058">
        <v>27.6</v>
      </c>
      <c r="E38" s="1058">
        <v>19.5</v>
      </c>
      <c r="F38" s="1058">
        <v>556.4</v>
      </c>
      <c r="G38" s="1058">
        <v>18</v>
      </c>
      <c r="H38" s="1058">
        <v>484.6</v>
      </c>
      <c r="I38" s="1058">
        <v>78.7</v>
      </c>
      <c r="J38" s="1058">
        <v>54</v>
      </c>
      <c r="K38" s="1058">
        <v>234.5</v>
      </c>
      <c r="L38" s="1058">
        <v>320.10000000000002</v>
      </c>
      <c r="M38" s="1058">
        <v>8.8000000000000007</v>
      </c>
      <c r="N38" s="1058">
        <v>16.899999999999999</v>
      </c>
      <c r="O38" s="1058">
        <v>107.5</v>
      </c>
      <c r="P38" s="1058">
        <v>837.2</v>
      </c>
      <c r="Q38" s="1058">
        <v>0</v>
      </c>
      <c r="R38" s="1058">
        <v>48.8</v>
      </c>
      <c r="S38" s="1058">
        <v>192.6</v>
      </c>
      <c r="T38" s="1058">
        <v>39.700000000000003</v>
      </c>
      <c r="U38" s="1058">
        <v>208.5</v>
      </c>
      <c r="V38" s="1058">
        <v>157.80000000000001</v>
      </c>
      <c r="W38" s="1058">
        <v>31.5</v>
      </c>
      <c r="X38" s="1058">
        <v>225.4</v>
      </c>
      <c r="Y38" s="1058">
        <v>179.7</v>
      </c>
      <c r="Z38" s="1058">
        <v>541.9</v>
      </c>
      <c r="AA38" s="1058">
        <v>0</v>
      </c>
      <c r="AB38" s="1058">
        <v>0</v>
      </c>
      <c r="AC38" s="1058">
        <v>2540.1</v>
      </c>
      <c r="AD38" s="1058">
        <v>8796.4</v>
      </c>
    </row>
    <row r="39" spans="1:30" ht="15" customHeight="1">
      <c r="A39" s="1057" t="s">
        <v>953</v>
      </c>
      <c r="B39" s="1058">
        <v>156</v>
      </c>
      <c r="C39" s="1058">
        <v>327.9</v>
      </c>
      <c r="D39" s="1058">
        <v>79.7</v>
      </c>
      <c r="E39" s="1058">
        <v>4.0999999999999996</v>
      </c>
      <c r="F39" s="1058">
        <v>50</v>
      </c>
      <c r="G39" s="1058">
        <v>20</v>
      </c>
      <c r="H39" s="1058">
        <v>232.4</v>
      </c>
      <c r="I39" s="1058">
        <v>22.7</v>
      </c>
      <c r="J39" s="1058">
        <v>3.6</v>
      </c>
      <c r="K39" s="1058">
        <v>516</v>
      </c>
      <c r="L39" s="1058">
        <v>384.8</v>
      </c>
      <c r="M39" s="1058">
        <v>18.399999999999999</v>
      </c>
      <c r="N39" s="1058">
        <v>23.7</v>
      </c>
      <c r="O39" s="1058">
        <v>36.799999999999997</v>
      </c>
      <c r="P39" s="1058">
        <v>123.7</v>
      </c>
      <c r="Q39" s="1058">
        <v>10.5</v>
      </c>
      <c r="R39" s="1058">
        <v>9.1</v>
      </c>
      <c r="S39" s="1058">
        <v>85.6</v>
      </c>
      <c r="T39" s="1058">
        <v>106.7</v>
      </c>
      <c r="U39" s="1058">
        <v>126.7</v>
      </c>
      <c r="V39" s="1058">
        <v>83.3</v>
      </c>
      <c r="W39" s="1058">
        <v>24.8</v>
      </c>
      <c r="X39" s="1058">
        <v>444.7</v>
      </c>
      <c r="Y39" s="1058">
        <v>36.799999999999997</v>
      </c>
      <c r="Z39" s="1058">
        <v>329.9</v>
      </c>
      <c r="AA39" s="1058">
        <v>0</v>
      </c>
      <c r="AB39" s="1058">
        <v>176.8</v>
      </c>
      <c r="AC39" s="1058">
        <v>500.8</v>
      </c>
      <c r="AD39" s="1058">
        <v>3935.5</v>
      </c>
    </row>
    <row r="40" spans="1:30" ht="15" customHeight="1">
      <c r="A40" s="1059" t="s">
        <v>954</v>
      </c>
      <c r="B40" s="1060">
        <v>1732.5</v>
      </c>
      <c r="C40" s="1060">
        <v>6513.7</v>
      </c>
      <c r="D40" s="1060">
        <v>1183</v>
      </c>
      <c r="E40" s="1060">
        <v>183</v>
      </c>
      <c r="F40" s="1060">
        <v>2042.1</v>
      </c>
      <c r="G40" s="1060">
        <v>351.2</v>
      </c>
      <c r="H40" s="1060">
        <v>3044.9</v>
      </c>
      <c r="I40" s="1060">
        <v>283.60000000000002</v>
      </c>
      <c r="J40" s="1060">
        <v>526.79999999999995</v>
      </c>
      <c r="K40" s="1060">
        <v>5050.3999999999996</v>
      </c>
      <c r="L40" s="1060">
        <v>2283.5</v>
      </c>
      <c r="M40" s="1060">
        <v>369.4</v>
      </c>
      <c r="N40" s="1060">
        <v>472.9</v>
      </c>
      <c r="O40" s="1060">
        <v>609.4</v>
      </c>
      <c r="P40" s="1060">
        <v>4254</v>
      </c>
      <c r="Q40" s="1060">
        <v>114.3</v>
      </c>
      <c r="R40" s="1060">
        <v>542.4</v>
      </c>
      <c r="S40" s="1060">
        <v>1367.1</v>
      </c>
      <c r="T40" s="1060">
        <v>1726.7</v>
      </c>
      <c r="U40" s="1060">
        <v>1020.5</v>
      </c>
      <c r="V40" s="1060">
        <v>1252</v>
      </c>
      <c r="W40" s="1060">
        <v>737.8</v>
      </c>
      <c r="X40" s="1060">
        <v>3999</v>
      </c>
      <c r="Y40" s="1060">
        <v>2050</v>
      </c>
      <c r="Z40" s="1060">
        <v>2666.9</v>
      </c>
      <c r="AA40" s="1060">
        <v>0.7</v>
      </c>
      <c r="AB40" s="1060">
        <v>1382.6</v>
      </c>
      <c r="AC40" s="1060">
        <v>8003.5</v>
      </c>
      <c r="AD40" s="1060">
        <v>53763.9</v>
      </c>
    </row>
    <row r="41" spans="1:30" ht="15" customHeight="1">
      <c r="A41" s="1057" t="s">
        <v>955</v>
      </c>
      <c r="B41" s="1058">
        <v>193.6</v>
      </c>
      <c r="C41" s="1058">
        <v>132.80000000000001</v>
      </c>
      <c r="D41" s="1058">
        <v>81.7</v>
      </c>
      <c r="E41" s="1058">
        <v>5.4</v>
      </c>
      <c r="F41" s="1058">
        <v>129.5</v>
      </c>
      <c r="G41" s="1058">
        <v>76.400000000000006</v>
      </c>
      <c r="H41" s="1058">
        <v>381.3</v>
      </c>
      <c r="I41" s="1058">
        <v>8</v>
      </c>
      <c r="J41" s="1058">
        <v>39.4</v>
      </c>
      <c r="K41" s="1058">
        <v>608.4</v>
      </c>
      <c r="L41" s="1058">
        <v>56</v>
      </c>
      <c r="M41" s="1058">
        <v>51.9</v>
      </c>
      <c r="N41" s="1058">
        <v>48.5</v>
      </c>
      <c r="O41" s="1058">
        <v>141.4</v>
      </c>
      <c r="P41" s="1058">
        <v>235</v>
      </c>
      <c r="Q41" s="1058">
        <v>7.9</v>
      </c>
      <c r="R41" s="1058">
        <v>51.1</v>
      </c>
      <c r="S41" s="1058">
        <v>210.8</v>
      </c>
      <c r="T41" s="1058">
        <v>117.6</v>
      </c>
      <c r="U41" s="1058">
        <v>152.4</v>
      </c>
      <c r="V41" s="1058">
        <v>80.599999999999994</v>
      </c>
      <c r="W41" s="1058">
        <v>36</v>
      </c>
      <c r="X41" s="1058">
        <v>299.60000000000002</v>
      </c>
      <c r="Y41" s="1058">
        <v>225.3</v>
      </c>
      <c r="Z41" s="1058">
        <v>127.4</v>
      </c>
      <c r="AA41" s="1058">
        <v>13.8</v>
      </c>
      <c r="AB41" s="1058">
        <v>108.8</v>
      </c>
      <c r="AC41" s="1058">
        <v>768.7</v>
      </c>
      <c r="AD41" s="1058">
        <v>4389.3</v>
      </c>
    </row>
    <row r="42" spans="1:30" ht="15" customHeight="1">
      <c r="A42" s="1057" t="s">
        <v>956</v>
      </c>
      <c r="B42" s="1058">
        <v>0</v>
      </c>
      <c r="C42" s="1058">
        <v>483.4</v>
      </c>
      <c r="D42" s="1058">
        <v>13.2</v>
      </c>
      <c r="E42" s="1058">
        <v>0</v>
      </c>
      <c r="F42" s="1058">
        <v>0</v>
      </c>
      <c r="G42" s="1058">
        <v>19.600000000000001</v>
      </c>
      <c r="H42" s="1058">
        <v>15.5</v>
      </c>
      <c r="I42" s="1058">
        <v>0</v>
      </c>
      <c r="J42" s="1058">
        <v>0</v>
      </c>
      <c r="K42" s="1058">
        <v>197.1</v>
      </c>
      <c r="L42" s="1058">
        <v>0</v>
      </c>
      <c r="M42" s="1058">
        <v>0</v>
      </c>
      <c r="N42" s="1058">
        <v>0</v>
      </c>
      <c r="O42" s="1058">
        <v>16.5</v>
      </c>
      <c r="P42" s="1058">
        <v>917.7</v>
      </c>
      <c r="Q42" s="1058">
        <v>0</v>
      </c>
      <c r="R42" s="1058">
        <v>0</v>
      </c>
      <c r="S42" s="1058">
        <v>140.9</v>
      </c>
      <c r="T42" s="1058">
        <v>0</v>
      </c>
      <c r="U42" s="1058">
        <v>0</v>
      </c>
      <c r="V42" s="1058">
        <v>7.3</v>
      </c>
      <c r="W42" s="1058">
        <v>0</v>
      </c>
      <c r="X42" s="1058">
        <v>28.5</v>
      </c>
      <c r="Y42" s="1058">
        <v>4.4000000000000004</v>
      </c>
      <c r="Z42" s="1058">
        <v>4.2</v>
      </c>
      <c r="AA42" s="1058">
        <v>0</v>
      </c>
      <c r="AB42" s="1058">
        <v>0</v>
      </c>
      <c r="AC42" s="1058">
        <v>164.3</v>
      </c>
      <c r="AD42" s="1058">
        <v>2012.6</v>
      </c>
    </row>
    <row r="43" spans="1:30" ht="15" customHeight="1">
      <c r="A43" s="1059" t="s">
        <v>798</v>
      </c>
      <c r="B43" s="1060">
        <v>193.6</v>
      </c>
      <c r="C43" s="1060">
        <v>616.20000000000005</v>
      </c>
      <c r="D43" s="1060">
        <v>94.9</v>
      </c>
      <c r="E43" s="1060">
        <v>5.4</v>
      </c>
      <c r="F43" s="1060">
        <v>129.5</v>
      </c>
      <c r="G43" s="1060">
        <v>96</v>
      </c>
      <c r="H43" s="1060">
        <v>396.8</v>
      </c>
      <c r="I43" s="1060">
        <v>8</v>
      </c>
      <c r="J43" s="1060">
        <v>39.4</v>
      </c>
      <c r="K43" s="1060">
        <v>805.5</v>
      </c>
      <c r="L43" s="1060">
        <v>56</v>
      </c>
      <c r="M43" s="1060">
        <v>51.9</v>
      </c>
      <c r="N43" s="1060">
        <v>48.5</v>
      </c>
      <c r="O43" s="1060">
        <v>157.9</v>
      </c>
      <c r="P43" s="1060">
        <v>1152.7</v>
      </c>
      <c r="Q43" s="1060">
        <v>7.9</v>
      </c>
      <c r="R43" s="1060">
        <v>51.1</v>
      </c>
      <c r="S43" s="1060">
        <v>351.7</v>
      </c>
      <c r="T43" s="1060">
        <v>117.6</v>
      </c>
      <c r="U43" s="1060">
        <v>152.4</v>
      </c>
      <c r="V43" s="1060">
        <v>87.9</v>
      </c>
      <c r="W43" s="1060">
        <v>36</v>
      </c>
      <c r="X43" s="1060">
        <v>328.1</v>
      </c>
      <c r="Y43" s="1060">
        <v>229.7</v>
      </c>
      <c r="Z43" s="1060">
        <v>131.6</v>
      </c>
      <c r="AA43" s="1060">
        <v>13.8</v>
      </c>
      <c r="AB43" s="1060">
        <v>108.8</v>
      </c>
      <c r="AC43" s="1060">
        <v>933</v>
      </c>
      <c r="AD43" s="1060">
        <v>6401.9</v>
      </c>
    </row>
    <row r="44" spans="1:30" ht="15" customHeight="1">
      <c r="A44" s="1057" t="s">
        <v>957</v>
      </c>
      <c r="B44" s="1058">
        <v>0</v>
      </c>
      <c r="C44" s="1058">
        <v>10.9</v>
      </c>
      <c r="D44" s="1058">
        <v>0</v>
      </c>
      <c r="E44" s="1058">
        <v>0</v>
      </c>
      <c r="F44" s="1058">
        <v>0.2</v>
      </c>
      <c r="G44" s="1058">
        <v>0</v>
      </c>
      <c r="H44" s="1058">
        <v>8.6</v>
      </c>
      <c r="I44" s="1058">
        <v>0</v>
      </c>
      <c r="J44" s="1058">
        <v>0</v>
      </c>
      <c r="K44" s="1058">
        <v>19.3</v>
      </c>
      <c r="L44" s="1058">
        <v>0</v>
      </c>
      <c r="M44" s="1058">
        <v>16.5</v>
      </c>
      <c r="N44" s="1058">
        <v>0</v>
      </c>
      <c r="O44" s="1058">
        <v>3.8</v>
      </c>
      <c r="P44" s="1058">
        <v>17.399999999999999</v>
      </c>
      <c r="Q44" s="1058">
        <v>0</v>
      </c>
      <c r="R44" s="1058">
        <v>0</v>
      </c>
      <c r="S44" s="1058">
        <v>18.7</v>
      </c>
      <c r="T44" s="1058">
        <v>9.1999999999999993</v>
      </c>
      <c r="U44" s="1058">
        <v>0</v>
      </c>
      <c r="V44" s="1058">
        <v>31.1</v>
      </c>
      <c r="W44" s="1058">
        <v>20.3</v>
      </c>
      <c r="X44" s="1058">
        <v>0</v>
      </c>
      <c r="Y44" s="1058">
        <v>0.1</v>
      </c>
      <c r="Z44" s="1058">
        <v>66.599999999999994</v>
      </c>
      <c r="AA44" s="1058">
        <v>0</v>
      </c>
      <c r="AB44" s="1058">
        <v>0</v>
      </c>
      <c r="AC44" s="1058">
        <v>77.8</v>
      </c>
      <c r="AD44" s="1058">
        <v>300.5</v>
      </c>
    </row>
    <row r="45" spans="1:30" ht="15" customHeight="1">
      <c r="A45" s="1059" t="s">
        <v>958</v>
      </c>
      <c r="B45" s="1060">
        <v>7725.5</v>
      </c>
      <c r="C45" s="1060">
        <v>19910</v>
      </c>
      <c r="D45" s="1060">
        <v>3678.6</v>
      </c>
      <c r="E45" s="1060">
        <v>1005.2</v>
      </c>
      <c r="F45" s="1060">
        <v>7429.1</v>
      </c>
      <c r="G45" s="1060">
        <v>8663.2999999999993</v>
      </c>
      <c r="H45" s="1060">
        <v>11304.8</v>
      </c>
      <c r="I45" s="1060">
        <v>687.2</v>
      </c>
      <c r="J45" s="1060">
        <v>2865.1</v>
      </c>
      <c r="K45" s="1060">
        <v>17554.7</v>
      </c>
      <c r="L45" s="1060">
        <v>8075.6</v>
      </c>
      <c r="M45" s="1060">
        <v>1665.9</v>
      </c>
      <c r="N45" s="1060">
        <v>2956.1</v>
      </c>
      <c r="O45" s="1060">
        <v>5348.9</v>
      </c>
      <c r="P45" s="1060">
        <v>35522.300000000003</v>
      </c>
      <c r="Q45" s="1060">
        <v>692.3</v>
      </c>
      <c r="R45" s="1060">
        <v>2737.8</v>
      </c>
      <c r="S45" s="1060">
        <v>14200.4</v>
      </c>
      <c r="T45" s="1060">
        <v>5486.9</v>
      </c>
      <c r="U45" s="1060">
        <v>4726.7</v>
      </c>
      <c r="V45" s="1060">
        <v>4390.7</v>
      </c>
      <c r="W45" s="1060">
        <v>3610.6</v>
      </c>
      <c r="X45" s="1060">
        <v>12092.5</v>
      </c>
      <c r="Y45" s="1060">
        <v>8328.6</v>
      </c>
      <c r="Z45" s="1060">
        <v>8546.2999999999993</v>
      </c>
      <c r="AA45" s="1060">
        <v>1575.1</v>
      </c>
      <c r="AB45" s="1060">
        <v>8550</v>
      </c>
      <c r="AC45" s="1060">
        <v>29481</v>
      </c>
      <c r="AD45" s="1060">
        <v>238811.2</v>
      </c>
    </row>
    <row r="46" spans="1:30" ht="15" customHeight="1">
      <c r="A46" s="1057" t="s">
        <v>959</v>
      </c>
      <c r="B46" s="1058">
        <v>0</v>
      </c>
      <c r="C46" s="1058">
        <v>0</v>
      </c>
      <c r="D46" s="1058">
        <v>0</v>
      </c>
      <c r="E46" s="1058">
        <v>0</v>
      </c>
      <c r="F46" s="1058">
        <v>0</v>
      </c>
      <c r="G46" s="1058">
        <v>0</v>
      </c>
      <c r="H46" s="1058">
        <v>0</v>
      </c>
      <c r="I46" s="1058">
        <v>0</v>
      </c>
      <c r="J46" s="1058">
        <v>0</v>
      </c>
      <c r="K46" s="1058">
        <v>0</v>
      </c>
      <c r="L46" s="1058">
        <v>0</v>
      </c>
      <c r="M46" s="1058">
        <v>0</v>
      </c>
      <c r="N46" s="1058">
        <v>0</v>
      </c>
      <c r="O46" s="1058">
        <v>0</v>
      </c>
      <c r="P46" s="1058">
        <v>0</v>
      </c>
      <c r="Q46" s="1058">
        <v>0</v>
      </c>
      <c r="R46" s="1058">
        <v>0</v>
      </c>
      <c r="S46" s="1058">
        <v>0</v>
      </c>
      <c r="T46" s="1058">
        <v>0</v>
      </c>
      <c r="U46" s="1058">
        <v>0</v>
      </c>
      <c r="V46" s="1058">
        <v>0</v>
      </c>
      <c r="W46" s="1058">
        <v>0</v>
      </c>
      <c r="X46" s="1058">
        <v>0</v>
      </c>
      <c r="Y46" s="1058">
        <v>0</v>
      </c>
      <c r="Z46" s="1058">
        <v>0</v>
      </c>
      <c r="AA46" s="1058">
        <v>0</v>
      </c>
      <c r="AB46" s="1058">
        <v>0</v>
      </c>
      <c r="AC46" s="1058">
        <v>0</v>
      </c>
      <c r="AD46" s="1058">
        <v>0</v>
      </c>
    </row>
    <row r="47" spans="1:30" s="1054" customFormat="1" ht="15" customHeight="1">
      <c r="A47" s="1057" t="s">
        <v>960</v>
      </c>
      <c r="B47" s="1058">
        <v>0</v>
      </c>
      <c r="C47" s="1058">
        <v>0</v>
      </c>
      <c r="D47" s="1058">
        <v>0</v>
      </c>
      <c r="E47" s="1058">
        <v>0</v>
      </c>
      <c r="F47" s="1058">
        <v>0</v>
      </c>
      <c r="G47" s="1058">
        <v>0</v>
      </c>
      <c r="H47" s="1058">
        <v>27.6</v>
      </c>
      <c r="I47" s="1058">
        <v>0</v>
      </c>
      <c r="J47" s="1058">
        <v>0</v>
      </c>
      <c r="K47" s="1058">
        <v>0</v>
      </c>
      <c r="L47" s="1058">
        <v>0</v>
      </c>
      <c r="M47" s="1058">
        <v>0</v>
      </c>
      <c r="N47" s="1058">
        <v>0</v>
      </c>
      <c r="O47" s="1058">
        <v>0</v>
      </c>
      <c r="P47" s="1058">
        <v>0</v>
      </c>
      <c r="Q47" s="1058">
        <v>0</v>
      </c>
      <c r="R47" s="1058">
        <v>0</v>
      </c>
      <c r="S47" s="1058">
        <v>5.6</v>
      </c>
      <c r="T47" s="1058">
        <v>0</v>
      </c>
      <c r="U47" s="1058">
        <v>0</v>
      </c>
      <c r="V47" s="1058">
        <v>0</v>
      </c>
      <c r="W47" s="1058">
        <v>0</v>
      </c>
      <c r="X47" s="1058">
        <v>0</v>
      </c>
      <c r="Y47" s="1058">
        <v>0</v>
      </c>
      <c r="Z47" s="1058">
        <v>0</v>
      </c>
      <c r="AA47" s="1058">
        <v>0</v>
      </c>
      <c r="AB47" s="1058">
        <v>0</v>
      </c>
      <c r="AC47" s="1058">
        <v>0</v>
      </c>
      <c r="AD47" s="1058">
        <v>33.200000000000003</v>
      </c>
    </row>
    <row r="48" spans="1:30" s="1055" customFormat="1" ht="15" customHeight="1">
      <c r="A48" s="1057" t="s">
        <v>961</v>
      </c>
      <c r="B48" s="1058">
        <v>70.7</v>
      </c>
      <c r="C48" s="1058">
        <v>0</v>
      </c>
      <c r="D48" s="1058">
        <v>0</v>
      </c>
      <c r="E48" s="1058">
        <v>10.7</v>
      </c>
      <c r="F48" s="1058">
        <v>96.7</v>
      </c>
      <c r="G48" s="1058">
        <v>0</v>
      </c>
      <c r="H48" s="1058">
        <v>109</v>
      </c>
      <c r="I48" s="1058">
        <v>0</v>
      </c>
      <c r="J48" s="1058">
        <v>73.400000000000006</v>
      </c>
      <c r="K48" s="1058">
        <v>22.3</v>
      </c>
      <c r="L48" s="1058">
        <v>108.7</v>
      </c>
      <c r="M48" s="1058">
        <v>34.9</v>
      </c>
      <c r="N48" s="1058">
        <v>0</v>
      </c>
      <c r="O48" s="1058">
        <v>0</v>
      </c>
      <c r="P48" s="1058">
        <v>221.8</v>
      </c>
      <c r="Q48" s="1058">
        <v>7.8</v>
      </c>
      <c r="R48" s="1058">
        <v>31.3</v>
      </c>
      <c r="S48" s="1058">
        <v>57.3</v>
      </c>
      <c r="T48" s="1058">
        <v>71.8</v>
      </c>
      <c r="U48" s="1058">
        <v>77.5</v>
      </c>
      <c r="V48" s="1058">
        <v>0</v>
      </c>
      <c r="W48" s="1058">
        <v>33.200000000000003</v>
      </c>
      <c r="X48" s="1058">
        <v>5.2</v>
      </c>
      <c r="Y48" s="1058">
        <v>115.9</v>
      </c>
      <c r="Z48" s="1058">
        <v>0</v>
      </c>
      <c r="AA48" s="1058">
        <v>72</v>
      </c>
      <c r="AB48" s="1058">
        <v>15</v>
      </c>
      <c r="AC48" s="1058">
        <v>0</v>
      </c>
      <c r="AD48" s="1058">
        <v>1235.2</v>
      </c>
    </row>
    <row r="49" spans="1:30" ht="15" customHeight="1">
      <c r="A49" s="1057" t="s">
        <v>962</v>
      </c>
      <c r="B49" s="1058">
        <v>0</v>
      </c>
      <c r="C49" s="1058">
        <v>0</v>
      </c>
      <c r="D49" s="1058">
        <v>0</v>
      </c>
      <c r="E49" s="1058">
        <v>0</v>
      </c>
      <c r="F49" s="1058">
        <v>9.6999999999999993</v>
      </c>
      <c r="G49" s="1058">
        <v>0</v>
      </c>
      <c r="H49" s="1058">
        <v>141</v>
      </c>
      <c r="I49" s="1058">
        <v>0</v>
      </c>
      <c r="J49" s="1058">
        <v>0</v>
      </c>
      <c r="K49" s="1058">
        <v>0</v>
      </c>
      <c r="L49" s="1058">
        <v>0</v>
      </c>
      <c r="M49" s="1058">
        <v>0</v>
      </c>
      <c r="N49" s="1058">
        <v>0</v>
      </c>
      <c r="O49" s="1058">
        <v>0</v>
      </c>
      <c r="P49" s="1058">
        <v>0</v>
      </c>
      <c r="Q49" s="1058">
        <v>3.4</v>
      </c>
      <c r="R49" s="1058">
        <v>0</v>
      </c>
      <c r="S49" s="1058">
        <v>5.4</v>
      </c>
      <c r="T49" s="1058">
        <v>0</v>
      </c>
      <c r="U49" s="1058">
        <v>120.4</v>
      </c>
      <c r="V49" s="1058">
        <v>0</v>
      </c>
      <c r="W49" s="1058">
        <v>0</v>
      </c>
      <c r="X49" s="1058">
        <v>0</v>
      </c>
      <c r="Y49" s="1058">
        <v>0</v>
      </c>
      <c r="Z49" s="1058">
        <v>0</v>
      </c>
      <c r="AA49" s="1058">
        <v>26.8</v>
      </c>
      <c r="AB49" s="1058">
        <v>0</v>
      </c>
      <c r="AC49" s="1058">
        <v>0</v>
      </c>
      <c r="AD49" s="1058">
        <v>306.7</v>
      </c>
    </row>
    <row r="50" spans="1:30" ht="15" customHeight="1">
      <c r="A50" s="1057" t="s">
        <v>963</v>
      </c>
      <c r="B50" s="1058">
        <v>0</v>
      </c>
      <c r="C50" s="1058">
        <v>0</v>
      </c>
      <c r="D50" s="1058">
        <v>0</v>
      </c>
      <c r="E50" s="1058">
        <v>0</v>
      </c>
      <c r="F50" s="1058">
        <v>0</v>
      </c>
      <c r="G50" s="1058">
        <v>0</v>
      </c>
      <c r="H50" s="1058">
        <v>0</v>
      </c>
      <c r="I50" s="1058">
        <v>0</v>
      </c>
      <c r="J50" s="1058">
        <v>0</v>
      </c>
      <c r="K50" s="1058">
        <v>0</v>
      </c>
      <c r="L50" s="1058">
        <v>12.8</v>
      </c>
      <c r="M50" s="1058">
        <v>0</v>
      </c>
      <c r="N50" s="1058">
        <v>0</v>
      </c>
      <c r="O50" s="1058">
        <v>0</v>
      </c>
      <c r="P50" s="1058">
        <v>0</v>
      </c>
      <c r="Q50" s="1058">
        <v>0</v>
      </c>
      <c r="R50" s="1058">
        <v>0</v>
      </c>
      <c r="S50" s="1058">
        <v>0</v>
      </c>
      <c r="T50" s="1058">
        <v>0</v>
      </c>
      <c r="U50" s="1058">
        <v>0</v>
      </c>
      <c r="V50" s="1058">
        <v>0</v>
      </c>
      <c r="W50" s="1058">
        <v>0</v>
      </c>
      <c r="X50" s="1058">
        <v>0</v>
      </c>
      <c r="Y50" s="1058">
        <v>0</v>
      </c>
      <c r="Z50" s="1058">
        <v>0</v>
      </c>
      <c r="AA50" s="1058">
        <v>10.9</v>
      </c>
      <c r="AB50" s="1058">
        <v>0</v>
      </c>
      <c r="AC50" s="1058">
        <v>0</v>
      </c>
      <c r="AD50" s="1058">
        <v>23.7</v>
      </c>
    </row>
    <row r="51" spans="1:30" ht="15" customHeight="1">
      <c r="A51" s="1057" t="s">
        <v>964</v>
      </c>
      <c r="B51" s="1058">
        <v>141.4</v>
      </c>
      <c r="C51" s="1058">
        <v>0</v>
      </c>
      <c r="D51" s="1058">
        <v>28.9</v>
      </c>
      <c r="E51" s="1058">
        <v>97.8</v>
      </c>
      <c r="F51" s="1058">
        <v>470</v>
      </c>
      <c r="G51" s="1058">
        <v>0</v>
      </c>
      <c r="H51" s="1058">
        <v>171.2</v>
      </c>
      <c r="I51" s="1058">
        <v>0</v>
      </c>
      <c r="J51" s="1058">
        <v>0</v>
      </c>
      <c r="K51" s="1058">
        <v>175.5</v>
      </c>
      <c r="L51" s="1058">
        <v>294.39999999999998</v>
      </c>
      <c r="M51" s="1058">
        <v>138.4</v>
      </c>
      <c r="N51" s="1058">
        <v>0</v>
      </c>
      <c r="O51" s="1058">
        <v>0</v>
      </c>
      <c r="P51" s="1058">
        <v>35.299999999999997</v>
      </c>
      <c r="Q51" s="1058">
        <v>26.1</v>
      </c>
      <c r="R51" s="1058">
        <v>68.7</v>
      </c>
      <c r="S51" s="1058">
        <v>377.1</v>
      </c>
      <c r="T51" s="1058">
        <v>48</v>
      </c>
      <c r="U51" s="1058">
        <v>118.5</v>
      </c>
      <c r="V51" s="1058">
        <v>0</v>
      </c>
      <c r="W51" s="1058">
        <v>0</v>
      </c>
      <c r="X51" s="1058">
        <v>36.1</v>
      </c>
      <c r="Y51" s="1058">
        <v>96.7</v>
      </c>
      <c r="Z51" s="1058">
        <v>68.3</v>
      </c>
      <c r="AA51" s="1058">
        <v>144.4</v>
      </c>
      <c r="AB51" s="1058">
        <v>62.4</v>
      </c>
      <c r="AC51" s="1058">
        <v>0</v>
      </c>
      <c r="AD51" s="1058">
        <v>2599.1999999999998</v>
      </c>
    </row>
    <row r="52" spans="1:30" ht="15" customHeight="1">
      <c r="A52" s="1057" t="s">
        <v>965</v>
      </c>
      <c r="B52" s="1058">
        <v>145.80000000000001</v>
      </c>
      <c r="C52" s="1058">
        <v>227.3</v>
      </c>
      <c r="D52" s="1058">
        <v>97.6</v>
      </c>
      <c r="E52" s="1058">
        <v>78.599999999999994</v>
      </c>
      <c r="F52" s="1058">
        <v>123.3</v>
      </c>
      <c r="G52" s="1058">
        <v>39.200000000000003</v>
      </c>
      <c r="H52" s="1058">
        <v>187.9</v>
      </c>
      <c r="I52" s="1058">
        <v>47</v>
      </c>
      <c r="J52" s="1058">
        <v>88.7</v>
      </c>
      <c r="K52" s="1058">
        <v>91.8</v>
      </c>
      <c r="L52" s="1058">
        <v>198.7</v>
      </c>
      <c r="M52" s="1058">
        <v>110.6</v>
      </c>
      <c r="N52" s="1058">
        <v>0</v>
      </c>
      <c r="O52" s="1058">
        <v>0</v>
      </c>
      <c r="P52" s="1058">
        <v>394.4</v>
      </c>
      <c r="Q52" s="1058">
        <v>13.1</v>
      </c>
      <c r="R52" s="1058">
        <v>115</v>
      </c>
      <c r="S52" s="1058">
        <v>116.6</v>
      </c>
      <c r="T52" s="1058">
        <v>100.5</v>
      </c>
      <c r="U52" s="1058">
        <v>0</v>
      </c>
      <c r="V52" s="1058">
        <v>100.3</v>
      </c>
      <c r="W52" s="1058">
        <v>51</v>
      </c>
      <c r="X52" s="1058">
        <v>122.4</v>
      </c>
      <c r="Y52" s="1058">
        <v>42.5</v>
      </c>
      <c r="Z52" s="1058">
        <v>119.6</v>
      </c>
      <c r="AA52" s="1058">
        <v>53.9</v>
      </c>
      <c r="AB52" s="1058">
        <v>232.1</v>
      </c>
      <c r="AC52" s="1058">
        <v>246.3</v>
      </c>
      <c r="AD52" s="1058">
        <v>3144.2</v>
      </c>
    </row>
    <row r="53" spans="1:30" ht="15" customHeight="1">
      <c r="A53" s="1059" t="s">
        <v>966</v>
      </c>
      <c r="B53" s="1060">
        <v>357.9</v>
      </c>
      <c r="C53" s="1060">
        <v>227.3</v>
      </c>
      <c r="D53" s="1060">
        <v>126.5</v>
      </c>
      <c r="E53" s="1060">
        <v>187.1</v>
      </c>
      <c r="F53" s="1060">
        <v>699.7</v>
      </c>
      <c r="G53" s="1060">
        <v>39.200000000000003</v>
      </c>
      <c r="H53" s="1060">
        <v>636.70000000000005</v>
      </c>
      <c r="I53" s="1060">
        <v>47</v>
      </c>
      <c r="J53" s="1060">
        <v>162.1</v>
      </c>
      <c r="K53" s="1060">
        <v>289.60000000000002</v>
      </c>
      <c r="L53" s="1060">
        <v>614.6</v>
      </c>
      <c r="M53" s="1060">
        <v>283.89999999999998</v>
      </c>
      <c r="N53" s="1060">
        <v>0</v>
      </c>
      <c r="O53" s="1060">
        <v>0</v>
      </c>
      <c r="P53" s="1060">
        <v>651.5</v>
      </c>
      <c r="Q53" s="1060">
        <v>50.4</v>
      </c>
      <c r="R53" s="1060">
        <v>215</v>
      </c>
      <c r="S53" s="1060">
        <v>562</v>
      </c>
      <c r="T53" s="1060">
        <v>220.3</v>
      </c>
      <c r="U53" s="1060">
        <v>316.39999999999998</v>
      </c>
      <c r="V53" s="1060">
        <v>100.3</v>
      </c>
      <c r="W53" s="1060">
        <v>84.2</v>
      </c>
      <c r="X53" s="1060">
        <v>163.69999999999999</v>
      </c>
      <c r="Y53" s="1060">
        <v>255.1</v>
      </c>
      <c r="Z53" s="1060">
        <v>187.9</v>
      </c>
      <c r="AA53" s="1060">
        <v>308</v>
      </c>
      <c r="AB53" s="1060">
        <v>309.5</v>
      </c>
      <c r="AC53" s="1060">
        <v>246.3</v>
      </c>
      <c r="AD53" s="1060">
        <v>7342.2</v>
      </c>
    </row>
    <row r="54" spans="1:30" ht="15" customHeight="1">
      <c r="A54" s="1057" t="s">
        <v>967</v>
      </c>
      <c r="B54" s="1058">
        <v>0</v>
      </c>
      <c r="C54" s="1058">
        <v>0</v>
      </c>
      <c r="D54" s="1058">
        <v>0</v>
      </c>
      <c r="E54" s="1058">
        <v>0</v>
      </c>
      <c r="F54" s="1058">
        <v>0</v>
      </c>
      <c r="G54" s="1058">
        <v>0</v>
      </c>
      <c r="H54" s="1058">
        <v>0</v>
      </c>
      <c r="I54" s="1058">
        <v>0</v>
      </c>
      <c r="J54" s="1058">
        <v>0</v>
      </c>
      <c r="K54" s="1058">
        <v>0</v>
      </c>
      <c r="L54" s="1058">
        <v>0</v>
      </c>
      <c r="M54" s="1058">
        <v>0</v>
      </c>
      <c r="N54" s="1058">
        <v>0</v>
      </c>
      <c r="O54" s="1058">
        <v>0</v>
      </c>
      <c r="P54" s="1058">
        <v>0</v>
      </c>
      <c r="Q54" s="1058">
        <v>0</v>
      </c>
      <c r="R54" s="1058">
        <v>0</v>
      </c>
      <c r="S54" s="1058">
        <v>0</v>
      </c>
      <c r="T54" s="1058">
        <v>0</v>
      </c>
      <c r="U54" s="1058">
        <v>0</v>
      </c>
      <c r="V54" s="1058">
        <v>0</v>
      </c>
      <c r="W54" s="1058">
        <v>0</v>
      </c>
      <c r="X54" s="1058">
        <v>0</v>
      </c>
      <c r="Y54" s="1058">
        <v>0</v>
      </c>
      <c r="Z54" s="1058">
        <v>0</v>
      </c>
      <c r="AA54" s="1058">
        <v>0</v>
      </c>
      <c r="AB54" s="1058">
        <v>0</v>
      </c>
      <c r="AC54" s="1058">
        <v>0</v>
      </c>
      <c r="AD54" s="1058">
        <v>0</v>
      </c>
    </row>
    <row r="55" spans="1:30" ht="15" customHeight="1">
      <c r="A55" s="1057" t="s">
        <v>968</v>
      </c>
      <c r="B55" s="1058">
        <v>0</v>
      </c>
      <c r="C55" s="1058">
        <v>0</v>
      </c>
      <c r="D55" s="1058">
        <v>0</v>
      </c>
      <c r="E55" s="1058">
        <v>0</v>
      </c>
      <c r="F55" s="1058">
        <v>0</v>
      </c>
      <c r="G55" s="1058">
        <v>0</v>
      </c>
      <c r="H55" s="1058">
        <v>0</v>
      </c>
      <c r="I55" s="1058">
        <v>0</v>
      </c>
      <c r="J55" s="1058">
        <v>0</v>
      </c>
      <c r="K55" s="1058">
        <v>0</v>
      </c>
      <c r="L55" s="1058">
        <v>0</v>
      </c>
      <c r="M55" s="1058">
        <v>0</v>
      </c>
      <c r="N55" s="1058">
        <v>0</v>
      </c>
      <c r="O55" s="1058">
        <v>0</v>
      </c>
      <c r="P55" s="1058">
        <v>0</v>
      </c>
      <c r="Q55" s="1058">
        <v>0</v>
      </c>
      <c r="R55" s="1058">
        <v>0</v>
      </c>
      <c r="S55" s="1058">
        <v>0</v>
      </c>
      <c r="T55" s="1058">
        <v>0</v>
      </c>
      <c r="U55" s="1058">
        <v>0</v>
      </c>
      <c r="V55" s="1058">
        <v>0</v>
      </c>
      <c r="W55" s="1058">
        <v>0</v>
      </c>
      <c r="X55" s="1058">
        <v>0</v>
      </c>
      <c r="Y55" s="1058">
        <v>0</v>
      </c>
      <c r="Z55" s="1058">
        <v>0</v>
      </c>
      <c r="AA55" s="1058">
        <v>0</v>
      </c>
      <c r="AB55" s="1058">
        <v>0</v>
      </c>
      <c r="AC55" s="1058">
        <v>0</v>
      </c>
      <c r="AD55" s="1058">
        <v>0</v>
      </c>
    </row>
    <row r="56" spans="1:30" ht="15" customHeight="1">
      <c r="A56" s="1057" t="s">
        <v>969</v>
      </c>
      <c r="B56" s="1058">
        <v>0</v>
      </c>
      <c r="C56" s="1058">
        <v>0</v>
      </c>
      <c r="D56" s="1058">
        <v>0</v>
      </c>
      <c r="E56" s="1058">
        <v>0</v>
      </c>
      <c r="F56" s="1058">
        <v>0</v>
      </c>
      <c r="G56" s="1058">
        <v>0</v>
      </c>
      <c r="H56" s="1058">
        <v>0</v>
      </c>
      <c r="I56" s="1058">
        <v>0</v>
      </c>
      <c r="J56" s="1058">
        <v>0</v>
      </c>
      <c r="K56" s="1058">
        <v>0</v>
      </c>
      <c r="L56" s="1058">
        <v>0</v>
      </c>
      <c r="M56" s="1058">
        <v>0</v>
      </c>
      <c r="N56" s="1058">
        <v>0</v>
      </c>
      <c r="O56" s="1058">
        <v>0</v>
      </c>
      <c r="P56" s="1058">
        <v>0</v>
      </c>
      <c r="Q56" s="1058">
        <v>0</v>
      </c>
      <c r="R56" s="1058">
        <v>0</v>
      </c>
      <c r="S56" s="1058">
        <v>0</v>
      </c>
      <c r="T56" s="1058">
        <v>0</v>
      </c>
      <c r="U56" s="1058">
        <v>0</v>
      </c>
      <c r="V56" s="1058">
        <v>0</v>
      </c>
      <c r="W56" s="1058">
        <v>0</v>
      </c>
      <c r="X56" s="1058">
        <v>0</v>
      </c>
      <c r="Y56" s="1058">
        <v>0</v>
      </c>
      <c r="Z56" s="1058">
        <v>0</v>
      </c>
      <c r="AA56" s="1058">
        <v>0</v>
      </c>
      <c r="AB56" s="1058">
        <v>0</v>
      </c>
      <c r="AC56" s="1058">
        <v>0</v>
      </c>
      <c r="AD56" s="1058">
        <v>0</v>
      </c>
    </row>
    <row r="57" spans="1:30" ht="15" customHeight="1">
      <c r="A57" s="1057" t="s">
        <v>970</v>
      </c>
      <c r="B57" s="1058">
        <v>0</v>
      </c>
      <c r="C57" s="1058">
        <v>0</v>
      </c>
      <c r="D57" s="1058">
        <v>0</v>
      </c>
      <c r="E57" s="1058">
        <v>0</v>
      </c>
      <c r="F57" s="1058">
        <v>0</v>
      </c>
      <c r="G57" s="1058">
        <v>0</v>
      </c>
      <c r="H57" s="1058">
        <v>0</v>
      </c>
      <c r="I57" s="1058">
        <v>0</v>
      </c>
      <c r="J57" s="1058">
        <v>0</v>
      </c>
      <c r="K57" s="1058">
        <v>0</v>
      </c>
      <c r="L57" s="1058">
        <v>0</v>
      </c>
      <c r="M57" s="1058">
        <v>0</v>
      </c>
      <c r="N57" s="1058">
        <v>0</v>
      </c>
      <c r="O57" s="1058">
        <v>0</v>
      </c>
      <c r="P57" s="1058">
        <v>0</v>
      </c>
      <c r="Q57" s="1058">
        <v>0</v>
      </c>
      <c r="R57" s="1058">
        <v>0</v>
      </c>
      <c r="S57" s="1058">
        <v>0</v>
      </c>
      <c r="T57" s="1058">
        <v>0</v>
      </c>
      <c r="U57" s="1058">
        <v>0</v>
      </c>
      <c r="V57" s="1058">
        <v>0</v>
      </c>
      <c r="W57" s="1058">
        <v>0</v>
      </c>
      <c r="X57" s="1058">
        <v>0</v>
      </c>
      <c r="Y57" s="1058">
        <v>0</v>
      </c>
      <c r="Z57" s="1058">
        <v>0</v>
      </c>
      <c r="AA57" s="1058">
        <v>0</v>
      </c>
      <c r="AB57" s="1058">
        <v>0</v>
      </c>
      <c r="AC57" s="1058">
        <v>0</v>
      </c>
      <c r="AD57" s="1058">
        <v>0</v>
      </c>
    </row>
    <row r="58" spans="1:30" ht="15" customHeight="1">
      <c r="A58" s="1057" t="s">
        <v>971</v>
      </c>
      <c r="B58" s="1058">
        <v>0</v>
      </c>
      <c r="C58" s="1058">
        <v>0</v>
      </c>
      <c r="D58" s="1058">
        <v>0</v>
      </c>
      <c r="E58" s="1058">
        <v>0</v>
      </c>
      <c r="F58" s="1058">
        <v>0</v>
      </c>
      <c r="G58" s="1058">
        <v>0</v>
      </c>
      <c r="H58" s="1058">
        <v>0</v>
      </c>
      <c r="I58" s="1058">
        <v>0</v>
      </c>
      <c r="J58" s="1058">
        <v>0</v>
      </c>
      <c r="K58" s="1058">
        <v>0</v>
      </c>
      <c r="L58" s="1058">
        <v>0</v>
      </c>
      <c r="M58" s="1058">
        <v>0</v>
      </c>
      <c r="N58" s="1058">
        <v>0</v>
      </c>
      <c r="O58" s="1058">
        <v>0</v>
      </c>
      <c r="P58" s="1058">
        <v>0</v>
      </c>
      <c r="Q58" s="1058">
        <v>0</v>
      </c>
      <c r="R58" s="1058">
        <v>0</v>
      </c>
      <c r="S58" s="1058">
        <v>0</v>
      </c>
      <c r="T58" s="1058">
        <v>0</v>
      </c>
      <c r="U58" s="1058">
        <v>0</v>
      </c>
      <c r="V58" s="1058">
        <v>0</v>
      </c>
      <c r="W58" s="1058">
        <v>0</v>
      </c>
      <c r="X58" s="1058">
        <v>0</v>
      </c>
      <c r="Y58" s="1058">
        <v>0</v>
      </c>
      <c r="Z58" s="1058">
        <v>0</v>
      </c>
      <c r="AA58" s="1058">
        <v>0</v>
      </c>
      <c r="AB58" s="1058">
        <v>0</v>
      </c>
      <c r="AC58" s="1058">
        <v>0</v>
      </c>
      <c r="AD58" s="1058">
        <v>0</v>
      </c>
    </row>
    <row r="59" spans="1:30" ht="15" customHeight="1">
      <c r="A59" s="1057" t="s">
        <v>972</v>
      </c>
      <c r="B59" s="1058">
        <v>0</v>
      </c>
      <c r="C59" s="1058">
        <v>0</v>
      </c>
      <c r="D59" s="1058">
        <v>0</v>
      </c>
      <c r="E59" s="1058">
        <v>0</v>
      </c>
      <c r="F59" s="1058">
        <v>0</v>
      </c>
      <c r="G59" s="1058">
        <v>0</v>
      </c>
      <c r="H59" s="1058">
        <v>0</v>
      </c>
      <c r="I59" s="1058">
        <v>0</v>
      </c>
      <c r="J59" s="1058">
        <v>0</v>
      </c>
      <c r="K59" s="1058">
        <v>0</v>
      </c>
      <c r="L59" s="1058">
        <v>0</v>
      </c>
      <c r="M59" s="1058">
        <v>0</v>
      </c>
      <c r="N59" s="1058">
        <v>0</v>
      </c>
      <c r="O59" s="1058">
        <v>0</v>
      </c>
      <c r="P59" s="1058">
        <v>0</v>
      </c>
      <c r="Q59" s="1058">
        <v>0</v>
      </c>
      <c r="R59" s="1058">
        <v>0</v>
      </c>
      <c r="S59" s="1058">
        <v>0</v>
      </c>
      <c r="T59" s="1058">
        <v>0</v>
      </c>
      <c r="U59" s="1058">
        <v>0</v>
      </c>
      <c r="V59" s="1058">
        <v>0</v>
      </c>
      <c r="W59" s="1058">
        <v>0</v>
      </c>
      <c r="X59" s="1058">
        <v>0</v>
      </c>
      <c r="Y59" s="1058">
        <v>0</v>
      </c>
      <c r="Z59" s="1058">
        <v>0</v>
      </c>
      <c r="AA59" s="1058">
        <v>0</v>
      </c>
      <c r="AB59" s="1058">
        <v>0</v>
      </c>
      <c r="AC59" s="1058">
        <v>0</v>
      </c>
      <c r="AD59" s="1058">
        <v>0</v>
      </c>
    </row>
    <row r="60" spans="1:30" ht="15" customHeight="1">
      <c r="A60" s="1057" t="s">
        <v>973</v>
      </c>
      <c r="B60" s="1058">
        <v>0</v>
      </c>
      <c r="C60" s="1058">
        <v>0</v>
      </c>
      <c r="D60" s="1058">
        <v>0</v>
      </c>
      <c r="E60" s="1058">
        <v>0</v>
      </c>
      <c r="F60" s="1058">
        <v>0</v>
      </c>
      <c r="G60" s="1058">
        <v>0</v>
      </c>
      <c r="H60" s="1058">
        <v>0</v>
      </c>
      <c r="I60" s="1058">
        <v>0</v>
      </c>
      <c r="J60" s="1058">
        <v>0</v>
      </c>
      <c r="K60" s="1058">
        <v>0</v>
      </c>
      <c r="L60" s="1058">
        <v>0</v>
      </c>
      <c r="M60" s="1058">
        <v>0</v>
      </c>
      <c r="N60" s="1058">
        <v>0</v>
      </c>
      <c r="O60" s="1058">
        <v>0</v>
      </c>
      <c r="P60" s="1058">
        <v>0</v>
      </c>
      <c r="Q60" s="1058">
        <v>0</v>
      </c>
      <c r="R60" s="1058">
        <v>0</v>
      </c>
      <c r="S60" s="1058">
        <v>0</v>
      </c>
      <c r="T60" s="1058">
        <v>0</v>
      </c>
      <c r="U60" s="1058">
        <v>0</v>
      </c>
      <c r="V60" s="1058">
        <v>0</v>
      </c>
      <c r="W60" s="1058">
        <v>0</v>
      </c>
      <c r="X60" s="1058">
        <v>0</v>
      </c>
      <c r="Y60" s="1058">
        <v>0</v>
      </c>
      <c r="Z60" s="1058">
        <v>0</v>
      </c>
      <c r="AA60" s="1058">
        <v>0</v>
      </c>
      <c r="AB60" s="1058">
        <v>0</v>
      </c>
      <c r="AC60" s="1058">
        <v>0</v>
      </c>
      <c r="AD60" s="1058">
        <v>0</v>
      </c>
    </row>
    <row r="61" spans="1:30" ht="15" customHeight="1">
      <c r="A61" s="1059" t="s">
        <v>974</v>
      </c>
      <c r="B61" s="1060">
        <v>0</v>
      </c>
      <c r="C61" s="1060">
        <v>0</v>
      </c>
      <c r="D61" s="1060">
        <v>0</v>
      </c>
      <c r="E61" s="1060">
        <v>0</v>
      </c>
      <c r="F61" s="1060">
        <v>0</v>
      </c>
      <c r="G61" s="1060">
        <v>0</v>
      </c>
      <c r="H61" s="1060">
        <v>0</v>
      </c>
      <c r="I61" s="1060">
        <v>0</v>
      </c>
      <c r="J61" s="1060">
        <v>0</v>
      </c>
      <c r="K61" s="1060">
        <v>0</v>
      </c>
      <c r="L61" s="1060">
        <v>0</v>
      </c>
      <c r="M61" s="1060">
        <v>0</v>
      </c>
      <c r="N61" s="1060">
        <v>0</v>
      </c>
      <c r="O61" s="1060">
        <v>0</v>
      </c>
      <c r="P61" s="1060">
        <v>0</v>
      </c>
      <c r="Q61" s="1060">
        <v>0</v>
      </c>
      <c r="R61" s="1060">
        <v>0</v>
      </c>
      <c r="S61" s="1060">
        <v>0</v>
      </c>
      <c r="T61" s="1060">
        <v>0</v>
      </c>
      <c r="U61" s="1060">
        <v>0</v>
      </c>
      <c r="V61" s="1060">
        <v>0</v>
      </c>
      <c r="W61" s="1060">
        <v>0</v>
      </c>
      <c r="X61" s="1060">
        <v>0</v>
      </c>
      <c r="Y61" s="1060">
        <v>0</v>
      </c>
      <c r="Z61" s="1060">
        <v>0</v>
      </c>
      <c r="AA61" s="1060">
        <v>0</v>
      </c>
      <c r="AB61" s="1060">
        <v>0</v>
      </c>
      <c r="AC61" s="1060">
        <v>0</v>
      </c>
      <c r="AD61" s="1060">
        <v>0</v>
      </c>
    </row>
    <row r="62" spans="1:30" ht="15" customHeight="1">
      <c r="A62" s="1057" t="s">
        <v>975</v>
      </c>
      <c r="B62" s="1058">
        <v>0</v>
      </c>
      <c r="C62" s="1058">
        <v>22</v>
      </c>
      <c r="D62" s="1058">
        <v>0</v>
      </c>
      <c r="E62" s="1058">
        <v>0</v>
      </c>
      <c r="F62" s="1058">
        <v>104</v>
      </c>
      <c r="G62" s="1058">
        <v>0</v>
      </c>
      <c r="H62" s="1058">
        <v>0</v>
      </c>
      <c r="I62" s="1058">
        <v>5.0999999999999996</v>
      </c>
      <c r="J62" s="1058">
        <v>0</v>
      </c>
      <c r="K62" s="1058">
        <v>119.6</v>
      </c>
      <c r="L62" s="1058">
        <v>18.100000000000001</v>
      </c>
      <c r="M62" s="1058">
        <v>0</v>
      </c>
      <c r="N62" s="1058">
        <v>0</v>
      </c>
      <c r="O62" s="1058">
        <v>0</v>
      </c>
      <c r="P62" s="1058">
        <v>0</v>
      </c>
      <c r="Q62" s="1058">
        <v>0</v>
      </c>
      <c r="R62" s="1058">
        <v>0</v>
      </c>
      <c r="S62" s="1058">
        <v>26.5</v>
      </c>
      <c r="T62" s="1058">
        <v>4.5</v>
      </c>
      <c r="U62" s="1058">
        <v>0</v>
      </c>
      <c r="V62" s="1058">
        <v>0</v>
      </c>
      <c r="W62" s="1058">
        <v>0</v>
      </c>
      <c r="X62" s="1058">
        <v>36</v>
      </c>
      <c r="Y62" s="1058">
        <v>56.9</v>
      </c>
      <c r="Z62" s="1058">
        <v>16.899999999999999</v>
      </c>
      <c r="AA62" s="1058">
        <v>8.5</v>
      </c>
      <c r="AB62" s="1058">
        <v>10.7</v>
      </c>
      <c r="AC62" s="1058">
        <v>0</v>
      </c>
      <c r="AD62" s="1058">
        <v>428.8</v>
      </c>
    </row>
    <row r="63" spans="1:30" ht="15" customHeight="1">
      <c r="A63" s="1057" t="s">
        <v>976</v>
      </c>
      <c r="B63" s="1058">
        <v>0</v>
      </c>
      <c r="C63" s="1058">
        <v>0</v>
      </c>
      <c r="D63" s="1058">
        <v>0</v>
      </c>
      <c r="E63" s="1058">
        <v>0</v>
      </c>
      <c r="F63" s="1058">
        <v>451.6</v>
      </c>
      <c r="G63" s="1058">
        <v>0</v>
      </c>
      <c r="H63" s="1058">
        <v>0</v>
      </c>
      <c r="I63" s="1058">
        <v>52.5</v>
      </c>
      <c r="J63" s="1058">
        <v>0</v>
      </c>
      <c r="K63" s="1058">
        <v>1144.8</v>
      </c>
      <c r="L63" s="1058">
        <v>119.6</v>
      </c>
      <c r="M63" s="1058">
        <v>0</v>
      </c>
      <c r="N63" s="1058">
        <v>0</v>
      </c>
      <c r="O63" s="1058">
        <v>0</v>
      </c>
      <c r="P63" s="1058">
        <v>0</v>
      </c>
      <c r="Q63" s="1058">
        <v>0</v>
      </c>
      <c r="R63" s="1058">
        <v>0</v>
      </c>
      <c r="S63" s="1058">
        <v>194.1</v>
      </c>
      <c r="T63" s="1058">
        <v>0</v>
      </c>
      <c r="U63" s="1058">
        <v>0</v>
      </c>
      <c r="V63" s="1058">
        <v>0</v>
      </c>
      <c r="W63" s="1058">
        <v>0</v>
      </c>
      <c r="X63" s="1058">
        <v>165.4</v>
      </c>
      <c r="Y63" s="1058">
        <v>460.8</v>
      </c>
      <c r="Z63" s="1058">
        <v>224.4</v>
      </c>
      <c r="AA63" s="1058">
        <v>92.5</v>
      </c>
      <c r="AB63" s="1058">
        <v>38.9</v>
      </c>
      <c r="AC63" s="1058">
        <v>0</v>
      </c>
      <c r="AD63" s="1058">
        <v>2944.6</v>
      </c>
    </row>
    <row r="64" spans="1:30" ht="15" customHeight="1">
      <c r="A64" s="1057" t="s">
        <v>977</v>
      </c>
      <c r="B64" s="1058">
        <v>0</v>
      </c>
      <c r="C64" s="1058">
        <v>22</v>
      </c>
      <c r="D64" s="1058">
        <v>0</v>
      </c>
      <c r="E64" s="1058">
        <v>0</v>
      </c>
      <c r="F64" s="1058">
        <v>555.6</v>
      </c>
      <c r="G64" s="1058">
        <v>0</v>
      </c>
      <c r="H64" s="1058">
        <v>0</v>
      </c>
      <c r="I64" s="1058">
        <v>57.6</v>
      </c>
      <c r="J64" s="1058">
        <v>0</v>
      </c>
      <c r="K64" s="1058">
        <v>1264.4000000000001</v>
      </c>
      <c r="L64" s="1058">
        <v>137.69999999999999</v>
      </c>
      <c r="M64" s="1058">
        <v>0</v>
      </c>
      <c r="N64" s="1058">
        <v>0</v>
      </c>
      <c r="O64" s="1058">
        <v>0</v>
      </c>
      <c r="P64" s="1058">
        <v>0</v>
      </c>
      <c r="Q64" s="1058">
        <v>0</v>
      </c>
      <c r="R64" s="1058">
        <v>0</v>
      </c>
      <c r="S64" s="1058">
        <v>220.6</v>
      </c>
      <c r="T64" s="1058">
        <v>4.5</v>
      </c>
      <c r="U64" s="1058">
        <v>0</v>
      </c>
      <c r="V64" s="1058">
        <v>0</v>
      </c>
      <c r="W64" s="1058">
        <v>0</v>
      </c>
      <c r="X64" s="1058">
        <v>201.4</v>
      </c>
      <c r="Y64" s="1058">
        <v>517.70000000000005</v>
      </c>
      <c r="Z64" s="1058">
        <v>241.3</v>
      </c>
      <c r="AA64" s="1058">
        <v>101</v>
      </c>
      <c r="AB64" s="1058">
        <v>49.6</v>
      </c>
      <c r="AC64" s="1058">
        <v>0</v>
      </c>
      <c r="AD64" s="1058">
        <v>3373.4</v>
      </c>
    </row>
    <row r="65" spans="1:30" ht="15" customHeight="1">
      <c r="A65" s="1057" t="s">
        <v>978</v>
      </c>
      <c r="B65" s="1058">
        <v>0</v>
      </c>
      <c r="C65" s="1058">
        <v>0</v>
      </c>
      <c r="D65" s="1058">
        <v>0</v>
      </c>
      <c r="E65" s="1058">
        <v>0</v>
      </c>
      <c r="F65" s="1058">
        <v>0</v>
      </c>
      <c r="G65" s="1058">
        <v>0</v>
      </c>
      <c r="H65" s="1058">
        <v>0</v>
      </c>
      <c r="I65" s="1058">
        <v>0</v>
      </c>
      <c r="J65" s="1058">
        <v>0</v>
      </c>
      <c r="K65" s="1058">
        <v>0</v>
      </c>
      <c r="L65" s="1058">
        <v>0</v>
      </c>
      <c r="M65" s="1058">
        <v>0</v>
      </c>
      <c r="N65" s="1058">
        <v>0</v>
      </c>
      <c r="O65" s="1058">
        <v>0</v>
      </c>
      <c r="P65" s="1058">
        <v>0</v>
      </c>
      <c r="Q65" s="1058">
        <v>0</v>
      </c>
      <c r="R65" s="1058">
        <v>0</v>
      </c>
      <c r="S65" s="1058">
        <v>0</v>
      </c>
      <c r="T65" s="1058">
        <v>0</v>
      </c>
      <c r="U65" s="1058">
        <v>0</v>
      </c>
      <c r="V65" s="1058">
        <v>0</v>
      </c>
      <c r="W65" s="1058">
        <v>0</v>
      </c>
      <c r="X65" s="1058">
        <v>0</v>
      </c>
      <c r="Y65" s="1058">
        <v>0</v>
      </c>
      <c r="Z65" s="1058">
        <v>0</v>
      </c>
      <c r="AA65" s="1058">
        <v>0</v>
      </c>
      <c r="AB65" s="1058">
        <v>0</v>
      </c>
      <c r="AC65" s="1058">
        <v>0</v>
      </c>
      <c r="AD65" s="1058">
        <v>0</v>
      </c>
    </row>
    <row r="66" spans="1:30" ht="15" customHeight="1">
      <c r="A66" s="1057" t="s">
        <v>979</v>
      </c>
      <c r="B66" s="1058">
        <v>0</v>
      </c>
      <c r="C66" s="1058">
        <v>0</v>
      </c>
      <c r="D66" s="1058">
        <v>0</v>
      </c>
      <c r="E66" s="1058">
        <v>0</v>
      </c>
      <c r="F66" s="1058">
        <v>0</v>
      </c>
      <c r="G66" s="1058">
        <v>0</v>
      </c>
      <c r="H66" s="1058">
        <v>0</v>
      </c>
      <c r="I66" s="1058">
        <v>0</v>
      </c>
      <c r="J66" s="1058">
        <v>0</v>
      </c>
      <c r="K66" s="1058">
        <v>0</v>
      </c>
      <c r="L66" s="1058">
        <v>0</v>
      </c>
      <c r="M66" s="1058">
        <v>0</v>
      </c>
      <c r="N66" s="1058">
        <v>0</v>
      </c>
      <c r="O66" s="1058">
        <v>0</v>
      </c>
      <c r="P66" s="1058">
        <v>3.2</v>
      </c>
      <c r="Q66" s="1058">
        <v>0</v>
      </c>
      <c r="R66" s="1058">
        <v>0</v>
      </c>
      <c r="S66" s="1058">
        <v>0</v>
      </c>
      <c r="T66" s="1058">
        <v>0</v>
      </c>
      <c r="U66" s="1058">
        <v>0</v>
      </c>
      <c r="V66" s="1058">
        <v>0</v>
      </c>
      <c r="W66" s="1058">
        <v>0</v>
      </c>
      <c r="X66" s="1058">
        <v>0</v>
      </c>
      <c r="Y66" s="1058">
        <v>0</v>
      </c>
      <c r="Z66" s="1058">
        <v>9</v>
      </c>
      <c r="AA66" s="1058">
        <v>0</v>
      </c>
      <c r="AB66" s="1058">
        <v>0</v>
      </c>
      <c r="AC66" s="1058">
        <v>0</v>
      </c>
      <c r="AD66" s="1058">
        <v>12.2</v>
      </c>
    </row>
    <row r="67" spans="1:30" ht="15" customHeight="1">
      <c r="A67" s="1059" t="s">
        <v>980</v>
      </c>
      <c r="B67" s="1060">
        <v>0</v>
      </c>
      <c r="C67" s="1060">
        <v>0</v>
      </c>
      <c r="D67" s="1060">
        <v>0</v>
      </c>
      <c r="E67" s="1060">
        <v>0</v>
      </c>
      <c r="F67" s="1060">
        <v>0</v>
      </c>
      <c r="G67" s="1060">
        <v>0</v>
      </c>
      <c r="H67" s="1060">
        <v>0</v>
      </c>
      <c r="I67" s="1060">
        <v>0</v>
      </c>
      <c r="J67" s="1060">
        <v>0</v>
      </c>
      <c r="K67" s="1060">
        <v>0</v>
      </c>
      <c r="L67" s="1060">
        <v>0</v>
      </c>
      <c r="M67" s="1060">
        <v>0</v>
      </c>
      <c r="N67" s="1060">
        <v>0</v>
      </c>
      <c r="O67" s="1060">
        <v>0</v>
      </c>
      <c r="P67" s="1060">
        <v>3.2</v>
      </c>
      <c r="Q67" s="1060">
        <v>0</v>
      </c>
      <c r="R67" s="1060">
        <v>0</v>
      </c>
      <c r="S67" s="1060">
        <v>0</v>
      </c>
      <c r="T67" s="1060">
        <v>0</v>
      </c>
      <c r="U67" s="1060">
        <v>0</v>
      </c>
      <c r="V67" s="1060">
        <v>0</v>
      </c>
      <c r="W67" s="1060">
        <v>0</v>
      </c>
      <c r="X67" s="1060">
        <v>0</v>
      </c>
      <c r="Y67" s="1060">
        <v>0</v>
      </c>
      <c r="Z67" s="1060">
        <v>9</v>
      </c>
      <c r="AA67" s="1060">
        <v>0</v>
      </c>
      <c r="AB67" s="1060">
        <v>0</v>
      </c>
      <c r="AC67" s="1060">
        <v>0</v>
      </c>
      <c r="AD67" s="1060">
        <v>12.2</v>
      </c>
    </row>
    <row r="68" spans="1:30" ht="15" customHeight="1">
      <c r="A68" s="1057" t="s">
        <v>981</v>
      </c>
      <c r="B68" s="1058">
        <v>0</v>
      </c>
      <c r="C68" s="1058">
        <v>0.5</v>
      </c>
      <c r="D68" s="1058">
        <v>8.4</v>
      </c>
      <c r="E68" s="1058">
        <v>0</v>
      </c>
      <c r="F68" s="1058">
        <v>56</v>
      </c>
      <c r="G68" s="1058">
        <v>0</v>
      </c>
      <c r="H68" s="1058">
        <v>34</v>
      </c>
      <c r="I68" s="1058">
        <v>0</v>
      </c>
      <c r="J68" s="1058">
        <v>0</v>
      </c>
      <c r="K68" s="1058">
        <v>0</v>
      </c>
      <c r="L68" s="1058">
        <v>52.3</v>
      </c>
      <c r="M68" s="1058">
        <v>2.9</v>
      </c>
      <c r="N68" s="1058">
        <v>0</v>
      </c>
      <c r="O68" s="1058">
        <v>0</v>
      </c>
      <c r="P68" s="1058">
        <v>94.7</v>
      </c>
      <c r="Q68" s="1058">
        <v>0</v>
      </c>
      <c r="R68" s="1058">
        <v>0</v>
      </c>
      <c r="S68" s="1058">
        <v>0</v>
      </c>
      <c r="T68" s="1058">
        <v>0</v>
      </c>
      <c r="U68" s="1058">
        <v>54.5</v>
      </c>
      <c r="V68" s="1058">
        <v>0</v>
      </c>
      <c r="W68" s="1058">
        <v>19.5</v>
      </c>
      <c r="X68" s="1058">
        <v>0</v>
      </c>
      <c r="Y68" s="1058">
        <v>32.9</v>
      </c>
      <c r="Z68" s="1058">
        <v>40</v>
      </c>
      <c r="AA68" s="1058">
        <v>178.9</v>
      </c>
      <c r="AB68" s="1058">
        <v>27.1</v>
      </c>
      <c r="AC68" s="1058">
        <v>0</v>
      </c>
      <c r="AD68" s="1058">
        <v>601.70000000000005</v>
      </c>
    </row>
    <row r="69" spans="1:30" ht="15" customHeight="1">
      <c r="A69" s="1057" t="s">
        <v>982</v>
      </c>
      <c r="B69" s="1058">
        <v>0</v>
      </c>
      <c r="C69" s="1058">
        <v>0</v>
      </c>
      <c r="D69" s="1058">
        <v>0</v>
      </c>
      <c r="E69" s="1058">
        <v>0</v>
      </c>
      <c r="F69" s="1058">
        <v>0</v>
      </c>
      <c r="G69" s="1058">
        <v>0</v>
      </c>
      <c r="H69" s="1058">
        <v>4</v>
      </c>
      <c r="I69" s="1058">
        <v>0</v>
      </c>
      <c r="J69" s="1058">
        <v>0</v>
      </c>
      <c r="K69" s="1058">
        <v>0</v>
      </c>
      <c r="L69" s="1058">
        <v>0</v>
      </c>
      <c r="M69" s="1058">
        <v>0</v>
      </c>
      <c r="N69" s="1058">
        <v>0</v>
      </c>
      <c r="O69" s="1058">
        <v>0</v>
      </c>
      <c r="P69" s="1058">
        <v>0</v>
      </c>
      <c r="Q69" s="1058">
        <v>0</v>
      </c>
      <c r="R69" s="1058">
        <v>0</v>
      </c>
      <c r="S69" s="1058">
        <v>0</v>
      </c>
      <c r="T69" s="1058">
        <v>0</v>
      </c>
      <c r="U69" s="1058">
        <v>0</v>
      </c>
      <c r="V69" s="1058">
        <v>0</v>
      </c>
      <c r="W69" s="1058">
        <v>0</v>
      </c>
      <c r="X69" s="1058">
        <v>0</v>
      </c>
      <c r="Y69" s="1058">
        <v>0</v>
      </c>
      <c r="Z69" s="1058">
        <v>1.9</v>
      </c>
      <c r="AA69" s="1058">
        <v>0</v>
      </c>
      <c r="AB69" s="1058">
        <v>0</v>
      </c>
      <c r="AC69" s="1058">
        <v>0</v>
      </c>
      <c r="AD69" s="1058">
        <v>5.9</v>
      </c>
    </row>
    <row r="70" spans="1:30" ht="15" customHeight="1">
      <c r="A70" s="1057" t="s">
        <v>983</v>
      </c>
      <c r="B70" s="1058">
        <v>0</v>
      </c>
      <c r="C70" s="1058">
        <v>0</v>
      </c>
      <c r="D70" s="1058">
        <v>3.7</v>
      </c>
      <c r="E70" s="1058">
        <v>0</v>
      </c>
      <c r="F70" s="1058">
        <v>27.4</v>
      </c>
      <c r="G70" s="1058">
        <v>0</v>
      </c>
      <c r="H70" s="1058">
        <v>4.5</v>
      </c>
      <c r="I70" s="1058">
        <v>0</v>
      </c>
      <c r="J70" s="1058">
        <v>0</v>
      </c>
      <c r="K70" s="1058">
        <v>0</v>
      </c>
      <c r="L70" s="1058">
        <v>14.2</v>
      </c>
      <c r="M70" s="1058">
        <v>1.1000000000000001</v>
      </c>
      <c r="N70" s="1058">
        <v>0</v>
      </c>
      <c r="O70" s="1058">
        <v>0</v>
      </c>
      <c r="P70" s="1058">
        <v>3.5</v>
      </c>
      <c r="Q70" s="1058">
        <v>0</v>
      </c>
      <c r="R70" s="1058">
        <v>0</v>
      </c>
      <c r="S70" s="1058">
        <v>0</v>
      </c>
      <c r="T70" s="1058">
        <v>0</v>
      </c>
      <c r="U70" s="1058">
        <v>3.2</v>
      </c>
      <c r="V70" s="1058">
        <v>0</v>
      </c>
      <c r="W70" s="1058">
        <v>1.6</v>
      </c>
      <c r="X70" s="1058">
        <v>0</v>
      </c>
      <c r="Y70" s="1058">
        <v>1</v>
      </c>
      <c r="Z70" s="1058">
        <v>38.200000000000003</v>
      </c>
      <c r="AA70" s="1058">
        <v>12.1</v>
      </c>
      <c r="AB70" s="1058">
        <v>0.6</v>
      </c>
      <c r="AC70" s="1058">
        <v>0</v>
      </c>
      <c r="AD70" s="1058">
        <v>111.1</v>
      </c>
    </row>
    <row r="71" spans="1:30" ht="15" customHeight="1">
      <c r="A71" s="1057" t="s">
        <v>984</v>
      </c>
      <c r="B71" s="1058">
        <v>0</v>
      </c>
      <c r="C71" s="1058">
        <v>0</v>
      </c>
      <c r="D71" s="1058">
        <v>0</v>
      </c>
      <c r="E71" s="1058">
        <v>0</v>
      </c>
      <c r="F71" s="1058">
        <v>92.9</v>
      </c>
      <c r="G71" s="1058">
        <v>0</v>
      </c>
      <c r="H71" s="1058">
        <v>301.39999999999998</v>
      </c>
      <c r="I71" s="1058">
        <v>0</v>
      </c>
      <c r="J71" s="1058">
        <v>0</v>
      </c>
      <c r="K71" s="1058">
        <v>0</v>
      </c>
      <c r="L71" s="1058">
        <v>237.4</v>
      </c>
      <c r="M71" s="1058">
        <v>0</v>
      </c>
      <c r="N71" s="1058">
        <v>0</v>
      </c>
      <c r="O71" s="1058">
        <v>0</v>
      </c>
      <c r="P71" s="1058">
        <v>1064.2</v>
      </c>
      <c r="Q71" s="1058">
        <v>0</v>
      </c>
      <c r="R71" s="1058">
        <v>0</v>
      </c>
      <c r="S71" s="1058">
        <v>0</v>
      </c>
      <c r="T71" s="1058">
        <v>0</v>
      </c>
      <c r="U71" s="1058">
        <v>49.2</v>
      </c>
      <c r="V71" s="1058">
        <v>0</v>
      </c>
      <c r="W71" s="1058">
        <v>0</v>
      </c>
      <c r="X71" s="1058">
        <v>0</v>
      </c>
      <c r="Y71" s="1058">
        <v>44.6</v>
      </c>
      <c r="Z71" s="1058">
        <v>228.9</v>
      </c>
      <c r="AA71" s="1058">
        <v>104.9</v>
      </c>
      <c r="AB71" s="1058">
        <v>18.2</v>
      </c>
      <c r="AC71" s="1058">
        <v>0</v>
      </c>
      <c r="AD71" s="1058">
        <v>2141.6999999999998</v>
      </c>
    </row>
    <row r="72" spans="1:30" ht="15" customHeight="1">
      <c r="A72" s="1059" t="s">
        <v>985</v>
      </c>
      <c r="B72" s="1060">
        <v>0</v>
      </c>
      <c r="C72" s="1060">
        <v>0.5</v>
      </c>
      <c r="D72" s="1060">
        <v>12.1</v>
      </c>
      <c r="E72" s="1060">
        <v>0</v>
      </c>
      <c r="F72" s="1060">
        <v>176.3</v>
      </c>
      <c r="G72" s="1060">
        <v>0</v>
      </c>
      <c r="H72" s="1060">
        <v>343.9</v>
      </c>
      <c r="I72" s="1060">
        <v>0</v>
      </c>
      <c r="J72" s="1060">
        <v>0</v>
      </c>
      <c r="K72" s="1060">
        <v>0</v>
      </c>
      <c r="L72" s="1060">
        <v>303.89999999999998</v>
      </c>
      <c r="M72" s="1060">
        <v>4</v>
      </c>
      <c r="N72" s="1060">
        <v>0</v>
      </c>
      <c r="O72" s="1060">
        <v>0</v>
      </c>
      <c r="P72" s="1060">
        <v>1162.4000000000001</v>
      </c>
      <c r="Q72" s="1060">
        <v>0</v>
      </c>
      <c r="R72" s="1060">
        <v>0</v>
      </c>
      <c r="S72" s="1060">
        <v>0</v>
      </c>
      <c r="T72" s="1060">
        <v>0</v>
      </c>
      <c r="U72" s="1060">
        <v>106.9</v>
      </c>
      <c r="V72" s="1060">
        <v>0</v>
      </c>
      <c r="W72" s="1060">
        <v>21.1</v>
      </c>
      <c r="X72" s="1060">
        <v>0</v>
      </c>
      <c r="Y72" s="1060">
        <v>78.5</v>
      </c>
      <c r="Z72" s="1060">
        <v>309</v>
      </c>
      <c r="AA72" s="1060">
        <v>295.89999999999998</v>
      </c>
      <c r="AB72" s="1060">
        <v>45.9</v>
      </c>
      <c r="AC72" s="1060">
        <v>0</v>
      </c>
      <c r="AD72" s="1060">
        <v>2860.4</v>
      </c>
    </row>
    <row r="73" spans="1:30" ht="15" customHeight="1">
      <c r="A73" s="1059" t="s">
        <v>986</v>
      </c>
      <c r="B73" s="1060">
        <v>357.9</v>
      </c>
      <c r="C73" s="1060">
        <v>249.8</v>
      </c>
      <c r="D73" s="1060">
        <v>138.6</v>
      </c>
      <c r="E73" s="1060">
        <v>187.1</v>
      </c>
      <c r="F73" s="1060">
        <v>1431.6</v>
      </c>
      <c r="G73" s="1060">
        <v>39.200000000000003</v>
      </c>
      <c r="H73" s="1060">
        <v>980.6</v>
      </c>
      <c r="I73" s="1060">
        <v>104.6</v>
      </c>
      <c r="J73" s="1060">
        <v>162.1</v>
      </c>
      <c r="K73" s="1060">
        <v>1554</v>
      </c>
      <c r="L73" s="1060">
        <v>1056.2</v>
      </c>
      <c r="M73" s="1060">
        <v>287.89999999999998</v>
      </c>
      <c r="N73" s="1060">
        <v>0</v>
      </c>
      <c r="O73" s="1060">
        <v>0</v>
      </c>
      <c r="P73" s="1060">
        <v>1817.1</v>
      </c>
      <c r="Q73" s="1060">
        <v>50.4</v>
      </c>
      <c r="R73" s="1060">
        <v>215</v>
      </c>
      <c r="S73" s="1060">
        <v>782.6</v>
      </c>
      <c r="T73" s="1060">
        <v>224.8</v>
      </c>
      <c r="U73" s="1060">
        <v>423.3</v>
      </c>
      <c r="V73" s="1060">
        <v>100.3</v>
      </c>
      <c r="W73" s="1060">
        <v>105.3</v>
      </c>
      <c r="X73" s="1060">
        <v>365.1</v>
      </c>
      <c r="Y73" s="1060">
        <v>851.3</v>
      </c>
      <c r="Z73" s="1060">
        <v>747.2</v>
      </c>
      <c r="AA73" s="1060">
        <v>704.9</v>
      </c>
      <c r="AB73" s="1060">
        <v>405</v>
      </c>
      <c r="AC73" s="1060">
        <v>246.3</v>
      </c>
      <c r="AD73" s="1060">
        <v>13588.2</v>
      </c>
    </row>
    <row r="74" spans="1:30" ht="15" customHeight="1">
      <c r="A74" s="1059" t="s">
        <v>987</v>
      </c>
      <c r="B74" s="1060">
        <v>8083.4</v>
      </c>
      <c r="C74" s="1060">
        <v>20159.8</v>
      </c>
      <c r="D74" s="1060">
        <v>3817.2</v>
      </c>
      <c r="E74" s="1060">
        <v>1192.3</v>
      </c>
      <c r="F74" s="1060">
        <v>8860.7000000000007</v>
      </c>
      <c r="G74" s="1060">
        <v>8702.5</v>
      </c>
      <c r="H74" s="1060">
        <v>12285.4</v>
      </c>
      <c r="I74" s="1060">
        <v>791.8</v>
      </c>
      <c r="J74" s="1060">
        <v>3027.2</v>
      </c>
      <c r="K74" s="1060">
        <v>19108.7</v>
      </c>
      <c r="L74" s="1060">
        <v>9131.7999999999993</v>
      </c>
      <c r="M74" s="1060">
        <v>1953.8</v>
      </c>
      <c r="N74" s="1060">
        <v>2956.1</v>
      </c>
      <c r="O74" s="1060">
        <v>5348.9</v>
      </c>
      <c r="P74" s="1060">
        <v>37339.4</v>
      </c>
      <c r="Q74" s="1060">
        <v>742.7</v>
      </c>
      <c r="R74" s="1060">
        <v>2952.8</v>
      </c>
      <c r="S74" s="1060">
        <v>14983</v>
      </c>
      <c r="T74" s="1060">
        <v>5711.7</v>
      </c>
      <c r="U74" s="1060">
        <v>5150</v>
      </c>
      <c r="V74" s="1060">
        <v>4491</v>
      </c>
      <c r="W74" s="1060">
        <v>3715.9</v>
      </c>
      <c r="X74" s="1060">
        <v>12457.6</v>
      </c>
      <c r="Y74" s="1060">
        <v>9179.9</v>
      </c>
      <c r="Z74" s="1060">
        <v>9293.5</v>
      </c>
      <c r="AA74" s="1060">
        <v>2280</v>
      </c>
      <c r="AB74" s="1060">
        <v>8955</v>
      </c>
      <c r="AC74" s="1060">
        <v>29727.3</v>
      </c>
      <c r="AD74" s="1060">
        <v>252399.4</v>
      </c>
    </row>
    <row r="75" spans="1:30" ht="15" customHeight="1">
      <c r="A75" s="1057" t="s">
        <v>988</v>
      </c>
      <c r="B75" s="1058">
        <v>903.8</v>
      </c>
      <c r="C75" s="1058">
        <v>1116</v>
      </c>
      <c r="D75" s="1058">
        <v>280.89999999999998</v>
      </c>
      <c r="E75" s="1058">
        <v>130.80000000000001</v>
      </c>
      <c r="F75" s="1058">
        <v>854.9</v>
      </c>
      <c r="G75" s="1058">
        <v>492.6</v>
      </c>
      <c r="H75" s="1058">
        <v>1487.1</v>
      </c>
      <c r="I75" s="1058">
        <v>46.8</v>
      </c>
      <c r="J75" s="1058">
        <v>127.7</v>
      </c>
      <c r="K75" s="1058">
        <v>27.2</v>
      </c>
      <c r="L75" s="1058">
        <v>1236.3</v>
      </c>
      <c r="M75" s="1058">
        <v>108</v>
      </c>
      <c r="N75" s="1058">
        <v>120.3</v>
      </c>
      <c r="O75" s="1058">
        <v>441.1</v>
      </c>
      <c r="P75" s="1058">
        <v>2405.8000000000002</v>
      </c>
      <c r="Q75" s="1058">
        <v>27.2</v>
      </c>
      <c r="R75" s="1058">
        <v>258.8</v>
      </c>
      <c r="S75" s="1058">
        <v>856.4</v>
      </c>
      <c r="T75" s="1058">
        <v>327.60000000000002</v>
      </c>
      <c r="U75" s="1058">
        <v>361.4</v>
      </c>
      <c r="V75" s="1058">
        <v>699.4</v>
      </c>
      <c r="W75" s="1058">
        <v>216.6</v>
      </c>
      <c r="X75" s="1058">
        <v>2216.5</v>
      </c>
      <c r="Y75" s="1058">
        <v>406.1</v>
      </c>
      <c r="Z75" s="1058">
        <v>830.5</v>
      </c>
      <c r="AA75" s="1058">
        <v>107.1</v>
      </c>
      <c r="AB75" s="1058">
        <v>30.6</v>
      </c>
      <c r="AC75" s="1058">
        <v>1123.7</v>
      </c>
      <c r="AD75" s="1058">
        <v>17241.2</v>
      </c>
    </row>
    <row r="76" spans="1:30" ht="15" customHeight="1">
      <c r="A76" s="1059" t="s">
        <v>989</v>
      </c>
      <c r="B76" s="1060">
        <v>8987.2000000000007</v>
      </c>
      <c r="C76" s="1060">
        <v>21275.8</v>
      </c>
      <c r="D76" s="1060">
        <v>4098.1000000000004</v>
      </c>
      <c r="E76" s="1060">
        <v>1323.1</v>
      </c>
      <c r="F76" s="1060">
        <v>9715.6</v>
      </c>
      <c r="G76" s="1060">
        <v>9195.1</v>
      </c>
      <c r="H76" s="1060">
        <v>13772.5</v>
      </c>
      <c r="I76" s="1060">
        <v>838.6</v>
      </c>
      <c r="J76" s="1060">
        <v>3154.9</v>
      </c>
      <c r="K76" s="1060">
        <v>19135.900000000001</v>
      </c>
      <c r="L76" s="1060">
        <v>10368.1</v>
      </c>
      <c r="M76" s="1060">
        <v>2061.8000000000002</v>
      </c>
      <c r="N76" s="1060">
        <v>3076.4</v>
      </c>
      <c r="O76" s="1060">
        <v>5790</v>
      </c>
      <c r="P76" s="1060">
        <v>39745.199999999997</v>
      </c>
      <c r="Q76" s="1060">
        <v>769.9</v>
      </c>
      <c r="R76" s="1060">
        <v>3211.6</v>
      </c>
      <c r="S76" s="1060">
        <v>15839.4</v>
      </c>
      <c r="T76" s="1060">
        <v>6039.3</v>
      </c>
      <c r="U76" s="1060">
        <v>5511.4</v>
      </c>
      <c r="V76" s="1060">
        <v>5190.3999999999996</v>
      </c>
      <c r="W76" s="1060">
        <v>3932.5</v>
      </c>
      <c r="X76" s="1060">
        <v>14674.1</v>
      </c>
      <c r="Y76" s="1060">
        <v>9586</v>
      </c>
      <c r="Z76" s="1060">
        <v>10124</v>
      </c>
      <c r="AA76" s="1060">
        <v>2387.1</v>
      </c>
      <c r="AB76" s="1060">
        <v>8985.6</v>
      </c>
      <c r="AC76" s="1060">
        <v>30851</v>
      </c>
      <c r="AD76" s="1060">
        <v>269640.59999999998</v>
      </c>
    </row>
    <row r="78" spans="1:30">
      <c r="A78" s="1055" t="s">
        <v>990</v>
      </c>
      <c r="B78" s="1055"/>
      <c r="C78" s="1055"/>
      <c r="D78" s="1055"/>
      <c r="E78" s="1055"/>
      <c r="F78" s="1055"/>
      <c r="G78" s="1055"/>
      <c r="H78" s="1055"/>
      <c r="I78" s="1055"/>
      <c r="J78" s="1055"/>
      <c r="K78" s="1055"/>
    </row>
    <row r="79" spans="1:30">
      <c r="A79" s="1055" t="s">
        <v>649</v>
      </c>
      <c r="B79" s="1055"/>
      <c r="C79" s="1055"/>
      <c r="D79" s="1055"/>
      <c r="E79" s="1055"/>
      <c r="F79" s="1055"/>
      <c r="G79" s="1055"/>
      <c r="H79" s="1055"/>
      <c r="I79" s="1055"/>
      <c r="J79" s="1055"/>
      <c r="K79" s="1055"/>
    </row>
    <row r="81" spans="1:1" ht="18">
      <c r="A81" s="1023" t="s">
        <v>918</v>
      </c>
    </row>
  </sheetData>
  <mergeCells count="4">
    <mergeCell ref="A2:K2"/>
    <mergeCell ref="A3:K3"/>
    <mergeCell ref="A4:K4"/>
    <mergeCell ref="A5:K5"/>
  </mergeCells>
  <hyperlinks>
    <hyperlink ref="A1" location="'Table of Contents'!A1" display="Return to Table of Contents" xr:uid="{E3B37AC8-7C6D-42CA-A29C-1F242FAAAE80}"/>
    <hyperlink ref="A81" location="'Table of Contents'!A1" display="Return to Table of Contents" xr:uid="{9A96405E-A10E-4CB6-B3AC-96C1CB5F783D}"/>
  </hyperlinks>
  <pageMargins left="0" right="0" top="0" bottom="0" header="0.5" footer="0.5"/>
  <pageSetup paperSize="5"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5"/>
  <sheetViews>
    <sheetView showGridLines="0" zoomScaleNormal="100" workbookViewId="0">
      <selection activeCell="S5" sqref="S5"/>
    </sheetView>
  </sheetViews>
  <sheetFormatPr defaultColWidth="11" defaultRowHeight="15" customHeight="1"/>
  <cols>
    <col min="1" max="1" width="17" bestFit="1" customWidth="1"/>
    <col min="2" max="17" width="6.5" customWidth="1"/>
    <col min="18" max="18" width="7.75" customWidth="1"/>
    <col min="19" max="19" width="7.875" customWidth="1"/>
  </cols>
  <sheetData>
    <row r="1" spans="1:19" ht="15" customHeight="1">
      <c r="A1" s="1023" t="s">
        <v>918</v>
      </c>
    </row>
    <row r="2" spans="1:19" ht="94.15" customHeight="1">
      <c r="A2" s="1157" t="s">
        <v>470</v>
      </c>
      <c r="B2" s="1158"/>
      <c r="C2" s="1158"/>
      <c r="D2" s="1158"/>
      <c r="E2" s="1158"/>
      <c r="F2" s="1158"/>
      <c r="G2" s="1158"/>
      <c r="H2" s="1158"/>
      <c r="I2" s="1158"/>
      <c r="J2" s="1158"/>
      <c r="K2" s="1158"/>
      <c r="L2" s="1158"/>
      <c r="M2" s="1158"/>
      <c r="N2" s="1158"/>
      <c r="O2" s="1158"/>
      <c r="P2" s="1158"/>
      <c r="Q2" s="1158"/>
      <c r="R2" s="1158"/>
      <c r="S2" s="1158"/>
    </row>
    <row r="3" spans="1:19" ht="15" customHeight="1" thickBot="1"/>
    <row r="4" spans="1:19" ht="35.1" customHeight="1">
      <c r="A4" s="1183" t="s">
        <v>99</v>
      </c>
      <c r="B4" s="1182" t="s">
        <v>108</v>
      </c>
      <c r="C4" s="1181"/>
      <c r="D4" s="1181" t="s">
        <v>107</v>
      </c>
      <c r="E4" s="1181"/>
      <c r="F4" s="1181" t="s">
        <v>106</v>
      </c>
      <c r="G4" s="1181"/>
      <c r="H4" s="1181" t="s">
        <v>105</v>
      </c>
      <c r="I4" s="1181"/>
      <c r="J4" s="1185" t="s">
        <v>177</v>
      </c>
      <c r="K4" s="1185"/>
      <c r="L4" s="1181" t="s">
        <v>104</v>
      </c>
      <c r="M4" s="1181"/>
      <c r="N4" s="1181" t="s">
        <v>103</v>
      </c>
      <c r="O4" s="1181"/>
      <c r="P4" s="1181" t="s">
        <v>102</v>
      </c>
      <c r="Q4" s="1181"/>
      <c r="R4" s="174" t="s">
        <v>101</v>
      </c>
      <c r="S4" s="175" t="s">
        <v>100</v>
      </c>
    </row>
    <row r="5" spans="1:19" ht="17.100000000000001" customHeight="1">
      <c r="A5" s="1184"/>
      <c r="B5" s="179" t="s">
        <v>13</v>
      </c>
      <c r="C5" s="180" t="s">
        <v>14</v>
      </c>
      <c r="D5" s="180" t="s">
        <v>13</v>
      </c>
      <c r="E5" s="180" t="s">
        <v>14</v>
      </c>
      <c r="F5" s="180" t="s">
        <v>13</v>
      </c>
      <c r="G5" s="180" t="s">
        <v>14</v>
      </c>
      <c r="H5" s="180" t="s">
        <v>13</v>
      </c>
      <c r="I5" s="180" t="s">
        <v>14</v>
      </c>
      <c r="J5" s="180" t="s">
        <v>13</v>
      </c>
      <c r="K5" s="180" t="s">
        <v>14</v>
      </c>
      <c r="L5" s="180" t="s">
        <v>13</v>
      </c>
      <c r="M5" s="180" t="s">
        <v>14</v>
      </c>
      <c r="N5" s="180" t="s">
        <v>13</v>
      </c>
      <c r="O5" s="180" t="s">
        <v>14</v>
      </c>
      <c r="P5" s="180" t="s">
        <v>13</v>
      </c>
      <c r="Q5" s="180" t="s">
        <v>14</v>
      </c>
      <c r="R5" s="180" t="s">
        <v>13</v>
      </c>
      <c r="S5" s="181" t="s">
        <v>13</v>
      </c>
    </row>
    <row r="6" spans="1:19" ht="19.899999999999999" customHeight="1" thickBot="1">
      <c r="A6" s="256" t="s">
        <v>331</v>
      </c>
      <c r="B6" s="101">
        <v>178344.9</v>
      </c>
      <c r="C6" s="176">
        <v>70.659795546265201</v>
      </c>
      <c r="D6" s="177">
        <v>53763.9</v>
      </c>
      <c r="E6" s="177">
        <v>21.301120367164099</v>
      </c>
      <c r="F6" s="177">
        <v>300.5</v>
      </c>
      <c r="G6" s="177">
        <v>0.11905733531855001</v>
      </c>
      <c r="H6" s="177">
        <v>7342.2000000000098</v>
      </c>
      <c r="I6" s="177">
        <v>2.9089609563255698</v>
      </c>
      <c r="J6" s="177">
        <v>3373.4</v>
      </c>
      <c r="K6" s="177">
        <v>1.3365324957190801</v>
      </c>
      <c r="L6" s="177">
        <v>0</v>
      </c>
      <c r="M6" s="177">
        <v>0</v>
      </c>
      <c r="N6" s="177">
        <v>2872.6</v>
      </c>
      <c r="O6" s="177">
        <v>1.1381168101033501</v>
      </c>
      <c r="P6" s="177">
        <v>6401.9</v>
      </c>
      <c r="Q6" s="177">
        <v>2.5364164891041701</v>
      </c>
      <c r="R6" s="177">
        <v>252399.40000000101</v>
      </c>
      <c r="S6" s="178">
        <v>17241.2</v>
      </c>
    </row>
    <row r="7" spans="1:19" ht="17.100000000000001" customHeight="1">
      <c r="A7" s="1141" t="s">
        <v>467</v>
      </c>
      <c r="B7" s="1128"/>
      <c r="C7" s="1128"/>
      <c r="D7" s="1128"/>
      <c r="E7" s="1128"/>
      <c r="F7" s="1128"/>
      <c r="G7" s="1128"/>
      <c r="H7" s="1128"/>
      <c r="I7" s="1128"/>
      <c r="J7" s="1128"/>
      <c r="K7" s="1128"/>
      <c r="L7" s="1128"/>
      <c r="M7" s="1128"/>
      <c r="N7" s="1128"/>
      <c r="O7" s="1128"/>
      <c r="P7" s="1128"/>
      <c r="Q7" s="1128"/>
      <c r="R7" s="1128"/>
      <c r="S7" s="1128"/>
    </row>
    <row r="8" spans="1:19" ht="17.100000000000001" customHeight="1">
      <c r="A8" s="1141" t="s">
        <v>468</v>
      </c>
      <c r="B8" s="1128"/>
      <c r="C8" s="1128"/>
      <c r="D8" s="1128"/>
      <c r="E8" s="1128"/>
      <c r="F8" s="1128"/>
      <c r="G8" s="1128"/>
      <c r="H8" s="1128"/>
      <c r="I8" s="1128"/>
      <c r="J8" s="1128"/>
      <c r="K8" s="1128"/>
      <c r="L8" s="1128"/>
      <c r="M8" s="1128"/>
      <c r="N8" s="1128"/>
      <c r="O8" s="1128"/>
      <c r="P8" s="1128"/>
      <c r="Q8" s="1128"/>
      <c r="R8" s="1128"/>
      <c r="S8" s="1128"/>
    </row>
    <row r="9" spans="1:19" ht="17.100000000000001" customHeight="1">
      <c r="A9" s="1179" t="s">
        <v>98</v>
      </c>
      <c r="B9" s="1128"/>
      <c r="C9" s="1128"/>
      <c r="D9" s="1128"/>
      <c r="E9" s="1128"/>
      <c r="F9" s="1128"/>
      <c r="G9" s="1128"/>
      <c r="H9" s="1128"/>
      <c r="I9" s="1128"/>
      <c r="J9" s="1128"/>
      <c r="K9" s="1128"/>
      <c r="L9" s="1128"/>
      <c r="M9" s="1128"/>
      <c r="N9" s="1128"/>
      <c r="O9" s="1128"/>
      <c r="P9" s="1128"/>
      <c r="Q9" s="1128"/>
      <c r="R9" s="1128"/>
      <c r="S9" s="1128"/>
    </row>
    <row r="10" spans="1:19" ht="17.100000000000001" customHeight="1">
      <c r="A10" s="1179" t="s">
        <v>97</v>
      </c>
      <c r="B10" s="1128"/>
      <c r="C10" s="1128"/>
      <c r="D10" s="1128"/>
      <c r="E10" s="1128"/>
      <c r="F10" s="1128"/>
      <c r="G10" s="1128"/>
      <c r="H10" s="1128"/>
      <c r="I10" s="1128"/>
      <c r="J10" s="1128"/>
      <c r="K10" s="1128"/>
      <c r="L10" s="1128"/>
      <c r="M10" s="1128"/>
      <c r="N10" s="1128"/>
      <c r="O10" s="1128"/>
      <c r="P10" s="1128"/>
      <c r="Q10" s="1128"/>
      <c r="R10" s="1128"/>
      <c r="S10" s="1128"/>
    </row>
    <row r="12" spans="1:19" ht="15" customHeight="1">
      <c r="A12" s="1023" t="s">
        <v>918</v>
      </c>
    </row>
    <row r="15" spans="1:19" ht="15" customHeight="1">
      <c r="H15" s="6"/>
    </row>
  </sheetData>
  <mergeCells count="14">
    <mergeCell ref="A2:S2"/>
    <mergeCell ref="A7:S7"/>
    <mergeCell ref="A8:S8"/>
    <mergeCell ref="A9:S9"/>
    <mergeCell ref="A10:S10"/>
    <mergeCell ref="L4:M4"/>
    <mergeCell ref="B4:C4"/>
    <mergeCell ref="D4:E4"/>
    <mergeCell ref="P4:Q4"/>
    <mergeCell ref="A4:A5"/>
    <mergeCell ref="F4:G4"/>
    <mergeCell ref="H4:I4"/>
    <mergeCell ref="J4:K4"/>
    <mergeCell ref="N4:O4"/>
  </mergeCells>
  <hyperlinks>
    <hyperlink ref="A1" location="'Table of Contents'!A1" display="Return to Table of Contents" xr:uid="{630EBE67-8E76-4A8C-AC20-14F129286B2A}"/>
    <hyperlink ref="A12" location="'Table of Contents'!A1" display="Return to Table of Contents" xr:uid="{A4AC90A1-4F4F-47D1-B3A9-01BCC2D4FE38}"/>
  </hyperlinks>
  <pageMargins left="0.2" right="0.2" top="0.5" bottom="0.5" header="0" footer="0"/>
  <pageSetup paperSize="5"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1"/>
  <sheetViews>
    <sheetView showGridLines="0" zoomScaleNormal="100" workbookViewId="0">
      <selection activeCell="X5" sqref="X5"/>
    </sheetView>
  </sheetViews>
  <sheetFormatPr defaultColWidth="11" defaultRowHeight="15" customHeight="1"/>
  <cols>
    <col min="1" max="1" width="9" bestFit="1" customWidth="1"/>
    <col min="2" max="2" width="6" bestFit="1" customWidth="1"/>
    <col min="3" max="4" width="7" bestFit="1" customWidth="1"/>
    <col min="5" max="6" width="6" bestFit="1" customWidth="1"/>
    <col min="7" max="7" width="8" bestFit="1" customWidth="1"/>
    <col min="8" max="8" width="6" bestFit="1" customWidth="1"/>
    <col min="9" max="10" width="8" bestFit="1" customWidth="1"/>
    <col min="11" max="11" width="6" bestFit="1" customWidth="1"/>
    <col min="12" max="12" width="5" bestFit="1" customWidth="1"/>
    <col min="13" max="14" width="6" bestFit="1" customWidth="1"/>
    <col min="15" max="15" width="8" bestFit="1" customWidth="1"/>
    <col min="16" max="18" width="6" bestFit="1" customWidth="1"/>
    <col min="19" max="19" width="8" bestFit="1" customWidth="1"/>
    <col min="20" max="22" width="6" bestFit="1" customWidth="1"/>
    <col min="23" max="24" width="8" bestFit="1" customWidth="1"/>
  </cols>
  <sheetData>
    <row r="1" spans="1:24" ht="15" customHeight="1">
      <c r="A1" s="1023" t="s">
        <v>918</v>
      </c>
    </row>
    <row r="2" spans="1:24" ht="88.15" customHeight="1">
      <c r="A2" s="1134" t="s">
        <v>471</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row>
    <row r="3" spans="1:24" ht="17.100000000000001" customHeight="1" thickBot="1">
      <c r="A3" s="1189" t="s">
        <v>372</v>
      </c>
      <c r="B3" s="1190"/>
      <c r="C3" s="1190"/>
      <c r="D3" s="1190"/>
      <c r="E3" s="1190"/>
      <c r="F3" s="1190"/>
      <c r="G3" s="1190"/>
      <c r="H3" s="1190"/>
      <c r="I3" s="1190"/>
      <c r="J3" s="1190"/>
      <c r="K3" s="1190"/>
      <c r="L3" s="1190"/>
      <c r="M3" s="1190"/>
      <c r="N3" s="1190"/>
      <c r="O3" s="1190"/>
      <c r="P3" s="1190"/>
      <c r="Q3" s="1190"/>
      <c r="R3" s="1190"/>
      <c r="S3" s="1190"/>
      <c r="T3" s="1190"/>
      <c r="U3" s="1190"/>
      <c r="V3" s="1190"/>
      <c r="W3" s="1190"/>
      <c r="X3" s="1190"/>
    </row>
    <row r="4" spans="1:24" ht="71.099999999999994" customHeight="1">
      <c r="A4" s="1191" t="s">
        <v>186</v>
      </c>
      <c r="B4" s="1186"/>
      <c r="C4" s="1187" t="s">
        <v>192</v>
      </c>
      <c r="D4" s="1187"/>
      <c r="E4" s="1185" t="s">
        <v>177</v>
      </c>
      <c r="F4" s="1187"/>
      <c r="G4" s="1186" t="s">
        <v>180</v>
      </c>
      <c r="H4" s="1186"/>
      <c r="I4" s="1187" t="s">
        <v>191</v>
      </c>
      <c r="J4" s="1187"/>
      <c r="K4" s="1186" t="s">
        <v>190</v>
      </c>
      <c r="L4" s="1186"/>
      <c r="M4" s="1187" t="s">
        <v>181</v>
      </c>
      <c r="N4" s="1187"/>
      <c r="O4" s="1186" t="s">
        <v>182</v>
      </c>
      <c r="P4" s="1186"/>
      <c r="Q4" s="1187" t="s">
        <v>189</v>
      </c>
      <c r="R4" s="1187"/>
      <c r="S4" s="1186" t="s">
        <v>179</v>
      </c>
      <c r="T4" s="1186"/>
      <c r="U4" s="1186" t="s">
        <v>183</v>
      </c>
      <c r="V4" s="1186"/>
      <c r="W4" s="1187" t="s">
        <v>188</v>
      </c>
      <c r="X4" s="1188"/>
    </row>
    <row r="5" spans="1:24" ht="17.100000000000001" customHeight="1">
      <c r="A5" s="188" t="s">
        <v>13</v>
      </c>
      <c r="B5" s="138" t="s">
        <v>14</v>
      </c>
      <c r="C5" s="138" t="s">
        <v>13</v>
      </c>
      <c r="D5" s="138" t="s">
        <v>14</v>
      </c>
      <c r="E5" s="138" t="s">
        <v>13</v>
      </c>
      <c r="F5" s="138" t="s">
        <v>14</v>
      </c>
      <c r="G5" s="138" t="s">
        <v>13</v>
      </c>
      <c r="H5" s="138" t="s">
        <v>14</v>
      </c>
      <c r="I5" s="138" t="s">
        <v>13</v>
      </c>
      <c r="J5" s="138" t="s">
        <v>14</v>
      </c>
      <c r="K5" s="138" t="s">
        <v>13</v>
      </c>
      <c r="L5" s="138" t="s">
        <v>14</v>
      </c>
      <c r="M5" s="138" t="s">
        <v>13</v>
      </c>
      <c r="N5" s="138" t="s">
        <v>14</v>
      </c>
      <c r="O5" s="138" t="s">
        <v>13</v>
      </c>
      <c r="P5" s="138" t="s">
        <v>14</v>
      </c>
      <c r="Q5" s="138" t="s">
        <v>13</v>
      </c>
      <c r="R5" s="138" t="s">
        <v>14</v>
      </c>
      <c r="S5" s="138" t="s">
        <v>13</v>
      </c>
      <c r="T5" s="138" t="s">
        <v>14</v>
      </c>
      <c r="U5" s="138" t="s">
        <v>13</v>
      </c>
      <c r="V5" s="138" t="s">
        <v>14</v>
      </c>
      <c r="W5" s="138" t="s">
        <v>13</v>
      </c>
      <c r="X5" s="106" t="s">
        <v>14</v>
      </c>
    </row>
    <row r="6" spans="1:24" ht="17.100000000000001" customHeight="1" thickBot="1">
      <c r="A6" s="164">
        <v>277322</v>
      </c>
      <c r="B6" s="185">
        <v>60.247051973895701</v>
      </c>
      <c r="C6" s="186">
        <v>1240</v>
      </c>
      <c r="D6" s="185">
        <v>0.26938484666788298</v>
      </c>
      <c r="E6" s="186">
        <v>2017</v>
      </c>
      <c r="F6" s="185">
        <v>0.43818486752348401</v>
      </c>
      <c r="G6" s="186">
        <v>53238</v>
      </c>
      <c r="H6" s="185">
        <v>11.5657342475038</v>
      </c>
      <c r="I6" s="186">
        <v>182</v>
      </c>
      <c r="J6" s="185">
        <v>3.9538743623834499E-2</v>
      </c>
      <c r="K6" s="186">
        <v>977</v>
      </c>
      <c r="L6" s="185">
        <v>0.21224918967300199</v>
      </c>
      <c r="M6" s="186">
        <v>8774</v>
      </c>
      <c r="N6" s="185">
        <v>1.9061150360193599</v>
      </c>
      <c r="O6" s="186">
        <v>55929</v>
      </c>
      <c r="P6" s="185">
        <v>12.150342813942</v>
      </c>
      <c r="Q6" s="186">
        <v>1157</v>
      </c>
      <c r="R6" s="185">
        <v>0.25135344160866202</v>
      </c>
      <c r="S6" s="186">
        <v>35737</v>
      </c>
      <c r="T6" s="185">
        <v>7.7637147301372096</v>
      </c>
      <c r="U6" s="186">
        <v>4705</v>
      </c>
      <c r="V6" s="185">
        <v>1.0221416964293499</v>
      </c>
      <c r="W6" s="186">
        <v>19030</v>
      </c>
      <c r="X6" s="187">
        <v>4.1341884129756599</v>
      </c>
    </row>
    <row r="7" spans="1:24" ht="17.100000000000001" customHeight="1">
      <c r="A7" s="1141" t="s">
        <v>467</v>
      </c>
      <c r="B7" s="1128"/>
      <c r="C7" s="1128"/>
      <c r="D7" s="1128"/>
      <c r="E7" s="1128"/>
      <c r="F7" s="1128"/>
      <c r="G7" s="1128"/>
      <c r="H7" s="1128"/>
      <c r="I7" s="1128"/>
      <c r="J7" s="1128"/>
      <c r="K7" s="1128"/>
      <c r="L7" s="1128"/>
      <c r="M7" s="1128"/>
      <c r="N7" s="1128"/>
      <c r="O7" s="1128"/>
      <c r="P7" s="1128"/>
      <c r="Q7" s="1128"/>
      <c r="R7" s="1128"/>
      <c r="S7" s="1128"/>
      <c r="T7" s="1128"/>
      <c r="U7" s="1128"/>
      <c r="V7" s="1128"/>
      <c r="W7" s="1128"/>
      <c r="X7" s="1128"/>
    </row>
    <row r="8" spans="1:24" ht="17.100000000000001" customHeight="1">
      <c r="A8" s="1141" t="s">
        <v>472</v>
      </c>
      <c r="B8" s="1128"/>
      <c r="C8" s="1128"/>
      <c r="D8" s="1128"/>
      <c r="E8" s="1128"/>
      <c r="F8" s="1128"/>
      <c r="G8" s="1128"/>
      <c r="H8" s="1128"/>
      <c r="I8" s="1128"/>
      <c r="J8" s="1128"/>
      <c r="K8" s="1128"/>
      <c r="L8" s="1128"/>
      <c r="M8" s="1128"/>
      <c r="N8" s="1128"/>
      <c r="O8" s="1128"/>
      <c r="P8" s="1128"/>
      <c r="Q8" s="1128"/>
      <c r="R8" s="1128"/>
      <c r="S8" s="1128"/>
      <c r="T8" s="1128"/>
      <c r="U8" s="1128"/>
      <c r="V8" s="1128"/>
      <c r="W8" s="1128"/>
      <c r="X8" s="1128"/>
    </row>
    <row r="9" spans="1:24" ht="17.100000000000001" customHeight="1">
      <c r="A9" s="1141" t="s">
        <v>473</v>
      </c>
      <c r="B9" s="1128"/>
      <c r="C9" s="1128"/>
      <c r="D9" s="1128"/>
      <c r="E9" s="1128"/>
      <c r="F9" s="1128"/>
      <c r="G9" s="1128"/>
      <c r="H9" s="1128"/>
      <c r="I9" s="1128"/>
      <c r="J9" s="1128"/>
      <c r="K9" s="1128"/>
      <c r="L9" s="1128"/>
      <c r="M9" s="1128"/>
      <c r="N9" s="1128"/>
      <c r="O9" s="1128"/>
      <c r="P9" s="1128"/>
      <c r="Q9" s="1128"/>
      <c r="R9" s="1128"/>
      <c r="S9" s="1128"/>
      <c r="T9" s="1128"/>
      <c r="U9" s="1128"/>
      <c r="V9" s="1128"/>
      <c r="W9" s="1128"/>
      <c r="X9" s="1128"/>
    </row>
    <row r="11" spans="1:24" ht="15" customHeight="1">
      <c r="A11" s="1023" t="s">
        <v>918</v>
      </c>
    </row>
  </sheetData>
  <mergeCells count="17">
    <mergeCell ref="A2:X2"/>
    <mergeCell ref="A3:X3"/>
    <mergeCell ref="K4:L4"/>
    <mergeCell ref="M4:N4"/>
    <mergeCell ref="O4:P4"/>
    <mergeCell ref="Q4:R4"/>
    <mergeCell ref="S4:T4"/>
    <mergeCell ref="A4:B4"/>
    <mergeCell ref="C4:D4"/>
    <mergeCell ref="E4:F4"/>
    <mergeCell ref="G4:H4"/>
    <mergeCell ref="A7:X7"/>
    <mergeCell ref="A8:X8"/>
    <mergeCell ref="A9:X9"/>
    <mergeCell ref="U4:V4"/>
    <mergeCell ref="W4:X4"/>
    <mergeCell ref="I4:J4"/>
  </mergeCells>
  <hyperlinks>
    <hyperlink ref="A1" location="'Table of Contents'!A1" display="Return to Table of Contents" xr:uid="{4A87E378-115E-434A-96D4-7C80C4F5351F}"/>
    <hyperlink ref="A11" location="'Table of Contents'!A1" display="Return to Table of Contents" xr:uid="{10F2F909-F9BB-4EC6-A5C2-9A1CF73A01F7}"/>
  </hyperlinks>
  <pageMargins left="0.2" right="0.2" top="0.5" bottom="0.5" header="0" footer="0"/>
  <pageSetup paperSize="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3"/>
  <sheetViews>
    <sheetView showGridLines="0" zoomScaleNormal="100" workbookViewId="0">
      <selection activeCell="D5" sqref="D5"/>
    </sheetView>
  </sheetViews>
  <sheetFormatPr defaultColWidth="11" defaultRowHeight="15" customHeight="1"/>
  <cols>
    <col min="1" max="2" width="9" bestFit="1" customWidth="1"/>
    <col min="3" max="3" width="13" bestFit="1" customWidth="1"/>
    <col min="4" max="4" width="17.375" customWidth="1"/>
    <col min="5" max="5" width="6" bestFit="1" customWidth="1"/>
    <col min="6" max="6" width="9" bestFit="1" customWidth="1"/>
  </cols>
  <sheetData>
    <row r="1" spans="1:6" ht="15" customHeight="1">
      <c r="A1" s="1023" t="s">
        <v>918</v>
      </c>
    </row>
    <row r="2" spans="1:6" ht="90.6" customHeight="1">
      <c r="A2" s="1143" t="s">
        <v>474</v>
      </c>
      <c r="B2" s="1128"/>
      <c r="C2" s="1128"/>
      <c r="D2" s="1128"/>
      <c r="E2" s="1128"/>
      <c r="F2" s="1128"/>
    </row>
    <row r="3" spans="1:6" ht="15" customHeight="1" thickBot="1"/>
    <row r="4" spans="1:6" ht="17.100000000000001" customHeight="1">
      <c r="A4" s="1153" t="s">
        <v>187</v>
      </c>
      <c r="B4" s="1154"/>
      <c r="C4" s="1154"/>
      <c r="D4" s="1154"/>
      <c r="E4" s="1154"/>
      <c r="F4" s="1155"/>
    </row>
    <row r="5" spans="1:6" ht="41.45" customHeight="1">
      <c r="A5" s="103" t="s">
        <v>186</v>
      </c>
      <c r="B5" s="104" t="s">
        <v>107</v>
      </c>
      <c r="C5" s="104" t="s">
        <v>185</v>
      </c>
      <c r="D5" s="43" t="s">
        <v>184</v>
      </c>
      <c r="E5" s="153" t="s">
        <v>106</v>
      </c>
      <c r="F5" s="190" t="s">
        <v>7</v>
      </c>
    </row>
    <row r="6" spans="1:6" ht="17.100000000000001" customHeight="1" thickBot="1">
      <c r="A6" s="26">
        <v>277322</v>
      </c>
      <c r="B6" s="24">
        <v>115576</v>
      </c>
      <c r="C6" s="24">
        <v>66251</v>
      </c>
      <c r="D6" s="24">
        <v>182</v>
      </c>
      <c r="E6" s="191">
        <v>977</v>
      </c>
      <c r="F6" s="166">
        <v>460308</v>
      </c>
    </row>
    <row r="7" spans="1:6" ht="17.100000000000001" customHeight="1">
      <c r="A7" s="1141" t="s">
        <v>467</v>
      </c>
      <c r="B7" s="1128"/>
      <c r="C7" s="1128"/>
      <c r="D7" s="1128"/>
      <c r="E7" s="1128"/>
      <c r="F7" s="1128"/>
    </row>
    <row r="8" spans="1:6" ht="17.100000000000001" customHeight="1">
      <c r="A8" s="1141" t="s">
        <v>472</v>
      </c>
      <c r="B8" s="1128"/>
      <c r="C8" s="1128"/>
      <c r="D8" s="1128"/>
      <c r="E8" s="1128"/>
      <c r="F8" s="1128"/>
    </row>
    <row r="10" spans="1:6" ht="15" customHeight="1">
      <c r="A10" s="1023" t="s">
        <v>918</v>
      </c>
    </row>
    <row r="13" spans="1:6" ht="15" customHeight="1">
      <c r="A13" s="189"/>
    </row>
  </sheetData>
  <mergeCells count="4">
    <mergeCell ref="A7:F7"/>
    <mergeCell ref="A8:F8"/>
    <mergeCell ref="A4:F4"/>
    <mergeCell ref="A2:F2"/>
  </mergeCells>
  <hyperlinks>
    <hyperlink ref="A1" location="'Table of Contents'!A1" display="Return to Table of Contents" xr:uid="{6C566D4C-ED29-4D46-8C32-B3CF8CD2B694}"/>
    <hyperlink ref="A10" location="'Table of Contents'!A1" display="Return to Table of Contents" xr:uid="{6C9E6746-6D88-41A7-8600-32413FE2E366}"/>
  </hyperlinks>
  <pageMargins left="0.2" right="0.2" top="0.5" bottom="0.5" header="0" footer="0"/>
  <pageSetup paperSize="5"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42"/>
  <sheetViews>
    <sheetView showGridLines="0" topLeftCell="A22" zoomScaleNormal="100" workbookViewId="0">
      <selection activeCell="W6" sqref="W6"/>
    </sheetView>
  </sheetViews>
  <sheetFormatPr defaultColWidth="11" defaultRowHeight="15" customHeight="1"/>
  <cols>
    <col min="1" max="1" width="9.75" style="218" customWidth="1"/>
    <col min="2" max="2" width="40.25" style="116" bestFit="1" customWidth="1"/>
    <col min="3" max="3" width="6.625" style="116" bestFit="1" customWidth="1"/>
    <col min="4" max="4" width="5" style="116" bestFit="1" customWidth="1"/>
    <col min="5" max="5" width="6.625" style="116" bestFit="1" customWidth="1"/>
    <col min="6" max="6" width="5" style="116" bestFit="1" customWidth="1"/>
    <col min="7" max="7" width="6.625" style="116" bestFit="1" customWidth="1"/>
    <col min="8" max="8" width="4.875" style="116" bestFit="1" customWidth="1"/>
    <col min="9" max="9" width="6.625" style="116" bestFit="1" customWidth="1"/>
    <col min="10" max="10" width="5.875" style="116" bestFit="1" customWidth="1"/>
    <col min="11" max="11" width="6.625" style="116" bestFit="1" customWidth="1"/>
    <col min="12" max="12" width="5.875" style="116" bestFit="1" customWidth="1"/>
    <col min="13" max="13" width="6.625" style="116" bestFit="1" customWidth="1"/>
    <col min="14" max="14" width="5.875" style="116" bestFit="1" customWidth="1"/>
    <col min="15" max="15" width="6.625" style="116" bestFit="1" customWidth="1"/>
    <col min="16" max="16" width="4.875" style="116" bestFit="1" customWidth="1"/>
    <col min="17" max="17" width="6.625" style="116" bestFit="1" customWidth="1"/>
    <col min="18" max="18" width="5" style="116" bestFit="1" customWidth="1"/>
    <col min="19" max="19" width="9.125" style="116" bestFit="1" customWidth="1"/>
    <col min="20" max="20" width="6.75" style="116" bestFit="1" customWidth="1"/>
    <col min="21" max="21" width="7.625" style="116" bestFit="1" customWidth="1"/>
    <col min="22" max="22" width="5.875" style="116" bestFit="1" customWidth="1"/>
    <col min="23" max="23" width="11.25" style="116" bestFit="1" customWidth="1"/>
    <col min="24" max="16384" width="11" style="116"/>
  </cols>
  <sheetData>
    <row r="1" spans="1:23" ht="15" customHeight="1">
      <c r="A1" s="1023" t="s">
        <v>918</v>
      </c>
    </row>
    <row r="2" spans="1:23" ht="127.15" customHeight="1">
      <c r="A2" s="1132" t="s">
        <v>476</v>
      </c>
      <c r="B2" s="1133"/>
      <c r="C2" s="1133"/>
      <c r="D2" s="1133"/>
      <c r="E2" s="1133"/>
      <c r="F2" s="1133"/>
      <c r="G2" s="1133"/>
      <c r="H2" s="1133"/>
      <c r="I2" s="1133"/>
      <c r="J2" s="1133"/>
      <c r="K2" s="1133"/>
      <c r="L2" s="1133"/>
      <c r="M2" s="1133"/>
      <c r="N2" s="1133"/>
      <c r="O2" s="1133"/>
      <c r="P2" s="1133"/>
      <c r="Q2" s="1133"/>
      <c r="R2" s="1133"/>
      <c r="S2" s="1133"/>
      <c r="T2" s="1133"/>
      <c r="U2" s="1133"/>
      <c r="V2" s="1133"/>
      <c r="W2" s="1133"/>
    </row>
    <row r="3" spans="1:23" ht="15" customHeight="1" thickBot="1"/>
    <row r="4" spans="1:23" ht="17.100000000000001" customHeight="1">
      <c r="A4" s="1200" t="s">
        <v>360</v>
      </c>
      <c r="B4" s="1197" t="s">
        <v>359</v>
      </c>
      <c r="C4" s="1203" t="s">
        <v>475</v>
      </c>
      <c r="D4" s="1186"/>
      <c r="E4" s="1186"/>
      <c r="F4" s="1186"/>
      <c r="G4" s="1186"/>
      <c r="H4" s="1186"/>
      <c r="I4" s="1186"/>
      <c r="J4" s="1186"/>
      <c r="K4" s="1186"/>
      <c r="L4" s="1186"/>
      <c r="M4" s="1186"/>
      <c r="N4" s="1186"/>
      <c r="O4" s="1186"/>
      <c r="P4" s="1186"/>
      <c r="Q4" s="1186"/>
      <c r="R4" s="1186"/>
      <c r="S4" s="1186"/>
      <c r="T4" s="1204"/>
      <c r="U4" s="1205" t="s">
        <v>1</v>
      </c>
      <c r="V4" s="1186"/>
      <c r="W4" s="1206"/>
    </row>
    <row r="5" spans="1:23" ht="53.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267">
        <v>0</v>
      </c>
      <c r="B7" s="268" t="s">
        <v>26</v>
      </c>
      <c r="C7" s="269">
        <v>5766</v>
      </c>
      <c r="D7" s="270">
        <v>4107</v>
      </c>
      <c r="E7" s="270">
        <v>4167</v>
      </c>
      <c r="F7" s="270">
        <v>3494</v>
      </c>
      <c r="G7" s="270">
        <v>405</v>
      </c>
      <c r="H7" s="270">
        <v>260</v>
      </c>
      <c r="I7" s="270">
        <v>32282</v>
      </c>
      <c r="J7" s="270">
        <v>17071</v>
      </c>
      <c r="K7" s="270">
        <v>59617</v>
      </c>
      <c r="L7" s="270">
        <v>39443</v>
      </c>
      <c r="M7" s="270">
        <v>52928</v>
      </c>
      <c r="N7" s="270">
        <v>36163</v>
      </c>
      <c r="O7" s="270">
        <v>307</v>
      </c>
      <c r="P7" s="270">
        <v>193</v>
      </c>
      <c r="Q7" s="270">
        <v>6496</v>
      </c>
      <c r="R7" s="270">
        <v>4004</v>
      </c>
      <c r="S7" s="270">
        <v>10619</v>
      </c>
      <c r="T7" s="271">
        <v>277322</v>
      </c>
      <c r="U7" s="272">
        <v>9970</v>
      </c>
      <c r="V7" s="270">
        <v>13258</v>
      </c>
      <c r="W7" s="273">
        <v>145007</v>
      </c>
    </row>
    <row r="8" spans="1:23" ht="17.100000000000001" customHeight="1">
      <c r="A8" s="247">
        <v>1</v>
      </c>
      <c r="B8" s="274" t="s">
        <v>27</v>
      </c>
      <c r="C8" s="275">
        <v>77</v>
      </c>
      <c r="D8" s="38">
        <v>83</v>
      </c>
      <c r="E8" s="38">
        <v>98</v>
      </c>
      <c r="F8" s="38">
        <v>69</v>
      </c>
      <c r="G8" s="38">
        <v>9</v>
      </c>
      <c r="H8" s="38">
        <v>7</v>
      </c>
      <c r="I8" s="38">
        <v>564</v>
      </c>
      <c r="J8" s="38">
        <v>300</v>
      </c>
      <c r="K8" s="38">
        <v>828</v>
      </c>
      <c r="L8" s="38">
        <v>523</v>
      </c>
      <c r="M8" s="38">
        <v>2417</v>
      </c>
      <c r="N8" s="38">
        <v>1709</v>
      </c>
      <c r="O8" s="38">
        <v>7</v>
      </c>
      <c r="P8" s="38">
        <v>8</v>
      </c>
      <c r="Q8" s="38">
        <v>267</v>
      </c>
      <c r="R8" s="38">
        <v>172</v>
      </c>
      <c r="S8" s="38">
        <v>150</v>
      </c>
      <c r="T8" s="276">
        <v>7288</v>
      </c>
      <c r="U8" s="51">
        <v>387</v>
      </c>
      <c r="V8" s="38">
        <v>347</v>
      </c>
      <c r="W8" s="40">
        <v>3804</v>
      </c>
    </row>
    <row r="9" spans="1:23" ht="17.100000000000001" customHeight="1">
      <c r="A9" s="248">
        <v>2</v>
      </c>
      <c r="B9" s="277" t="s">
        <v>28</v>
      </c>
      <c r="C9" s="278">
        <v>814</v>
      </c>
      <c r="D9" s="7">
        <v>545</v>
      </c>
      <c r="E9" s="7">
        <v>335</v>
      </c>
      <c r="F9" s="7">
        <v>307</v>
      </c>
      <c r="G9" s="7">
        <v>26</v>
      </c>
      <c r="H9" s="7">
        <v>14</v>
      </c>
      <c r="I9" s="7">
        <v>4548</v>
      </c>
      <c r="J9" s="7">
        <v>2616</v>
      </c>
      <c r="K9" s="7">
        <v>5043</v>
      </c>
      <c r="L9" s="7">
        <v>3624</v>
      </c>
      <c r="M9" s="7">
        <v>1326</v>
      </c>
      <c r="N9" s="7">
        <v>1176</v>
      </c>
      <c r="O9" s="7">
        <v>35</v>
      </c>
      <c r="P9" s="7">
        <v>28</v>
      </c>
      <c r="Q9" s="7">
        <v>810</v>
      </c>
      <c r="R9" s="7">
        <v>507</v>
      </c>
      <c r="S9" s="7">
        <v>1154</v>
      </c>
      <c r="T9" s="279">
        <v>22908</v>
      </c>
      <c r="U9" s="9">
        <v>637</v>
      </c>
      <c r="V9" s="7">
        <v>1866</v>
      </c>
      <c r="W9" s="32">
        <v>13818</v>
      </c>
    </row>
    <row r="10" spans="1:23" ht="17.100000000000001" customHeight="1">
      <c r="A10" s="248">
        <v>3</v>
      </c>
      <c r="B10" s="277" t="s">
        <v>29</v>
      </c>
      <c r="C10" s="278">
        <v>62</v>
      </c>
      <c r="D10" s="7">
        <v>34</v>
      </c>
      <c r="E10" s="7">
        <v>71</v>
      </c>
      <c r="F10" s="7">
        <v>63</v>
      </c>
      <c r="G10" s="7">
        <v>14</v>
      </c>
      <c r="H10" s="7">
        <v>4</v>
      </c>
      <c r="I10" s="7">
        <v>363</v>
      </c>
      <c r="J10" s="7">
        <v>189</v>
      </c>
      <c r="K10" s="7">
        <v>550</v>
      </c>
      <c r="L10" s="7">
        <v>319</v>
      </c>
      <c r="M10" s="7">
        <v>1755</v>
      </c>
      <c r="N10" s="7">
        <v>967</v>
      </c>
      <c r="O10" s="7">
        <v>6</v>
      </c>
      <c r="P10" s="7">
        <v>3</v>
      </c>
      <c r="Q10" s="7">
        <v>122</v>
      </c>
      <c r="R10" s="7">
        <v>73</v>
      </c>
      <c r="S10" s="7">
        <v>110</v>
      </c>
      <c r="T10" s="279">
        <v>4705</v>
      </c>
      <c r="U10" s="9">
        <v>220</v>
      </c>
      <c r="V10" s="7">
        <v>27</v>
      </c>
      <c r="W10" s="32">
        <v>2447</v>
      </c>
    </row>
    <row r="11" spans="1:23" ht="17.100000000000001" customHeight="1">
      <c r="A11" s="248">
        <v>4</v>
      </c>
      <c r="B11" s="277" t="s">
        <v>30</v>
      </c>
      <c r="C11" s="278">
        <v>10</v>
      </c>
      <c r="D11" s="7">
        <v>11</v>
      </c>
      <c r="E11" s="7">
        <v>8</v>
      </c>
      <c r="F11" s="7">
        <v>4</v>
      </c>
      <c r="G11" s="7">
        <v>7</v>
      </c>
      <c r="H11" s="7">
        <v>7</v>
      </c>
      <c r="I11" s="7">
        <v>159</v>
      </c>
      <c r="J11" s="7">
        <v>58</v>
      </c>
      <c r="K11" s="7">
        <v>61</v>
      </c>
      <c r="L11" s="7">
        <v>43</v>
      </c>
      <c r="M11" s="7">
        <v>690</v>
      </c>
      <c r="N11" s="7">
        <v>373</v>
      </c>
      <c r="O11" s="7">
        <v>3</v>
      </c>
      <c r="P11" s="7">
        <v>1</v>
      </c>
      <c r="Q11" s="7">
        <v>64</v>
      </c>
      <c r="R11" s="7">
        <v>23</v>
      </c>
      <c r="S11" s="7">
        <v>52</v>
      </c>
      <c r="T11" s="279">
        <v>1574</v>
      </c>
      <c r="U11" s="9">
        <v>18</v>
      </c>
      <c r="V11" s="7">
        <v>0</v>
      </c>
      <c r="W11" s="32">
        <v>522</v>
      </c>
    </row>
    <row r="12" spans="1:23" ht="17.100000000000001" customHeight="1">
      <c r="A12" s="248">
        <v>5</v>
      </c>
      <c r="B12" s="277" t="s">
        <v>31</v>
      </c>
      <c r="C12" s="278">
        <v>21</v>
      </c>
      <c r="D12" s="7">
        <v>17</v>
      </c>
      <c r="E12" s="7">
        <v>118</v>
      </c>
      <c r="F12" s="7">
        <v>81</v>
      </c>
      <c r="G12" s="7">
        <v>7</v>
      </c>
      <c r="H12" s="7">
        <v>2</v>
      </c>
      <c r="I12" s="7">
        <v>697</v>
      </c>
      <c r="J12" s="7">
        <v>313</v>
      </c>
      <c r="K12" s="7">
        <v>1021</v>
      </c>
      <c r="L12" s="7">
        <v>536</v>
      </c>
      <c r="M12" s="7">
        <v>2238</v>
      </c>
      <c r="N12" s="7">
        <v>1274</v>
      </c>
      <c r="O12" s="7">
        <v>8</v>
      </c>
      <c r="P12" s="7">
        <v>3</v>
      </c>
      <c r="Q12" s="7">
        <v>210</v>
      </c>
      <c r="R12" s="7">
        <v>134</v>
      </c>
      <c r="S12" s="7">
        <v>527</v>
      </c>
      <c r="T12" s="279">
        <v>7207</v>
      </c>
      <c r="U12" s="9">
        <v>168</v>
      </c>
      <c r="V12" s="7">
        <v>924</v>
      </c>
      <c r="W12" s="32">
        <v>4075</v>
      </c>
    </row>
    <row r="13" spans="1:23" ht="17.100000000000001" customHeight="1">
      <c r="A13" s="248">
        <v>6</v>
      </c>
      <c r="B13" s="277" t="s">
        <v>32</v>
      </c>
      <c r="C13" s="278">
        <v>213</v>
      </c>
      <c r="D13" s="7">
        <v>102</v>
      </c>
      <c r="E13" s="7">
        <v>160</v>
      </c>
      <c r="F13" s="7">
        <v>123</v>
      </c>
      <c r="G13" s="7">
        <v>29</v>
      </c>
      <c r="H13" s="7">
        <v>11</v>
      </c>
      <c r="I13" s="7">
        <v>1206</v>
      </c>
      <c r="J13" s="7">
        <v>572</v>
      </c>
      <c r="K13" s="7">
        <v>3295</v>
      </c>
      <c r="L13" s="7">
        <v>1566</v>
      </c>
      <c r="M13" s="7">
        <v>2980</v>
      </c>
      <c r="N13" s="7">
        <v>1668</v>
      </c>
      <c r="O13" s="7">
        <v>11</v>
      </c>
      <c r="P13" s="7">
        <v>11</v>
      </c>
      <c r="Q13" s="7">
        <v>233</v>
      </c>
      <c r="R13" s="7">
        <v>128</v>
      </c>
      <c r="S13" s="7">
        <v>1141</v>
      </c>
      <c r="T13" s="279">
        <v>13449</v>
      </c>
      <c r="U13" s="9">
        <v>483</v>
      </c>
      <c r="V13" s="7">
        <v>2</v>
      </c>
      <c r="W13" s="32">
        <v>5303</v>
      </c>
    </row>
    <row r="14" spans="1:23" ht="17.100000000000001" customHeight="1">
      <c r="A14" s="248">
        <v>7</v>
      </c>
      <c r="B14" s="277" t="s">
        <v>33</v>
      </c>
      <c r="C14" s="278">
        <v>321</v>
      </c>
      <c r="D14" s="7">
        <v>177</v>
      </c>
      <c r="E14" s="7">
        <v>213</v>
      </c>
      <c r="F14" s="7">
        <v>179</v>
      </c>
      <c r="G14" s="7">
        <v>26</v>
      </c>
      <c r="H14" s="7">
        <v>13</v>
      </c>
      <c r="I14" s="7">
        <v>2004</v>
      </c>
      <c r="J14" s="7">
        <v>851</v>
      </c>
      <c r="K14" s="7">
        <v>746</v>
      </c>
      <c r="L14" s="7">
        <v>413</v>
      </c>
      <c r="M14" s="7">
        <v>2841</v>
      </c>
      <c r="N14" s="7">
        <v>1868</v>
      </c>
      <c r="O14" s="7">
        <v>36</v>
      </c>
      <c r="P14" s="7">
        <v>13</v>
      </c>
      <c r="Q14" s="7">
        <v>846</v>
      </c>
      <c r="R14" s="7">
        <v>403</v>
      </c>
      <c r="S14" s="7">
        <v>92</v>
      </c>
      <c r="T14" s="279">
        <v>11042</v>
      </c>
      <c r="U14" s="9">
        <v>552</v>
      </c>
      <c r="V14" s="7">
        <v>257</v>
      </c>
      <c r="W14" s="32">
        <v>6228</v>
      </c>
    </row>
    <row r="15" spans="1:23" ht="17.100000000000001" customHeight="1">
      <c r="A15" s="248">
        <v>8</v>
      </c>
      <c r="B15" s="277" t="s">
        <v>34</v>
      </c>
      <c r="C15" s="278">
        <v>5</v>
      </c>
      <c r="D15" s="7">
        <v>5</v>
      </c>
      <c r="E15" s="7">
        <v>3</v>
      </c>
      <c r="F15" s="7">
        <v>1</v>
      </c>
      <c r="G15" s="7">
        <v>0</v>
      </c>
      <c r="H15" s="7">
        <v>1</v>
      </c>
      <c r="I15" s="7">
        <v>27</v>
      </c>
      <c r="J15" s="7">
        <v>15</v>
      </c>
      <c r="K15" s="7">
        <v>81</v>
      </c>
      <c r="L15" s="7">
        <v>40</v>
      </c>
      <c r="M15" s="7">
        <v>107</v>
      </c>
      <c r="N15" s="7">
        <v>61</v>
      </c>
      <c r="O15" s="7">
        <v>1</v>
      </c>
      <c r="P15" s="7">
        <v>1</v>
      </c>
      <c r="Q15" s="7">
        <v>7</v>
      </c>
      <c r="R15" s="7">
        <v>7</v>
      </c>
      <c r="S15" s="7">
        <v>19</v>
      </c>
      <c r="T15" s="279">
        <v>381</v>
      </c>
      <c r="U15" s="9">
        <v>21</v>
      </c>
      <c r="V15" s="7">
        <v>45</v>
      </c>
      <c r="W15" s="32">
        <v>216</v>
      </c>
    </row>
    <row r="16" spans="1:23" ht="17.100000000000001" customHeight="1">
      <c r="A16" s="248">
        <v>9</v>
      </c>
      <c r="B16" s="277" t="s">
        <v>35</v>
      </c>
      <c r="C16" s="278">
        <v>12</v>
      </c>
      <c r="D16" s="7">
        <v>6</v>
      </c>
      <c r="E16" s="7">
        <v>55</v>
      </c>
      <c r="F16" s="7">
        <v>38</v>
      </c>
      <c r="G16" s="7">
        <v>12</v>
      </c>
      <c r="H16" s="7">
        <v>5</v>
      </c>
      <c r="I16" s="7">
        <v>233</v>
      </c>
      <c r="J16" s="7">
        <v>93</v>
      </c>
      <c r="K16" s="7">
        <v>136</v>
      </c>
      <c r="L16" s="7">
        <v>72</v>
      </c>
      <c r="M16" s="7">
        <v>1202</v>
      </c>
      <c r="N16" s="7">
        <v>609</v>
      </c>
      <c r="O16" s="7">
        <v>2</v>
      </c>
      <c r="P16" s="7">
        <v>0</v>
      </c>
      <c r="Q16" s="7">
        <v>81</v>
      </c>
      <c r="R16" s="7">
        <v>63</v>
      </c>
      <c r="S16" s="7">
        <v>125</v>
      </c>
      <c r="T16" s="279">
        <v>2744</v>
      </c>
      <c r="U16" s="9">
        <v>172</v>
      </c>
      <c r="V16" s="7">
        <v>12</v>
      </c>
      <c r="W16" s="32">
        <v>1404</v>
      </c>
    </row>
    <row r="17" spans="1:23" ht="17.100000000000001" customHeight="1">
      <c r="A17" s="248">
        <v>10</v>
      </c>
      <c r="B17" s="277" t="s">
        <v>36</v>
      </c>
      <c r="C17" s="278">
        <v>149</v>
      </c>
      <c r="D17" s="7">
        <v>174</v>
      </c>
      <c r="E17" s="7">
        <v>357</v>
      </c>
      <c r="F17" s="7">
        <v>295</v>
      </c>
      <c r="G17" s="7">
        <v>21</v>
      </c>
      <c r="H17" s="7">
        <v>8</v>
      </c>
      <c r="I17" s="7">
        <v>2293</v>
      </c>
      <c r="J17" s="7">
        <v>1217</v>
      </c>
      <c r="K17" s="7">
        <v>4702</v>
      </c>
      <c r="L17" s="7">
        <v>2725</v>
      </c>
      <c r="M17" s="7">
        <v>3566</v>
      </c>
      <c r="N17" s="7">
        <v>2425</v>
      </c>
      <c r="O17" s="7">
        <v>22</v>
      </c>
      <c r="P17" s="7">
        <v>12</v>
      </c>
      <c r="Q17" s="7">
        <v>571</v>
      </c>
      <c r="R17" s="7">
        <v>332</v>
      </c>
      <c r="S17" s="7">
        <v>1296</v>
      </c>
      <c r="T17" s="279">
        <v>20165</v>
      </c>
      <c r="U17" s="9">
        <v>834</v>
      </c>
      <c r="V17" s="7">
        <v>739</v>
      </c>
      <c r="W17" s="32">
        <v>11747</v>
      </c>
    </row>
    <row r="18" spans="1:23" ht="17.100000000000001" customHeight="1">
      <c r="A18" s="248">
        <v>11</v>
      </c>
      <c r="B18" s="277" t="s">
        <v>37</v>
      </c>
      <c r="C18" s="278">
        <v>81</v>
      </c>
      <c r="D18" s="7">
        <v>42</v>
      </c>
      <c r="E18" s="7">
        <v>71</v>
      </c>
      <c r="F18" s="7">
        <v>43</v>
      </c>
      <c r="G18" s="7">
        <v>9</v>
      </c>
      <c r="H18" s="7">
        <v>4</v>
      </c>
      <c r="I18" s="7">
        <v>753</v>
      </c>
      <c r="J18" s="7">
        <v>376</v>
      </c>
      <c r="K18" s="7">
        <v>2747</v>
      </c>
      <c r="L18" s="7">
        <v>1502</v>
      </c>
      <c r="M18" s="7">
        <v>1680</v>
      </c>
      <c r="N18" s="7">
        <v>1023</v>
      </c>
      <c r="O18" s="7">
        <v>8</v>
      </c>
      <c r="P18" s="7">
        <v>1</v>
      </c>
      <c r="Q18" s="7">
        <v>145</v>
      </c>
      <c r="R18" s="7">
        <v>83</v>
      </c>
      <c r="S18" s="7">
        <v>176</v>
      </c>
      <c r="T18" s="279">
        <v>8744</v>
      </c>
      <c r="U18" s="9">
        <v>228</v>
      </c>
      <c r="V18" s="7">
        <v>1273</v>
      </c>
      <c r="W18" s="32">
        <v>4397</v>
      </c>
    </row>
    <row r="19" spans="1:23" ht="17.100000000000001" customHeight="1">
      <c r="A19" s="248">
        <v>12</v>
      </c>
      <c r="B19" s="277" t="s">
        <v>38</v>
      </c>
      <c r="C19" s="278">
        <v>2</v>
      </c>
      <c r="D19" s="7">
        <v>1</v>
      </c>
      <c r="E19" s="7">
        <v>18</v>
      </c>
      <c r="F19" s="7">
        <v>22</v>
      </c>
      <c r="G19" s="7">
        <v>6</v>
      </c>
      <c r="H19" s="7">
        <v>3</v>
      </c>
      <c r="I19" s="7">
        <v>306</v>
      </c>
      <c r="J19" s="7">
        <v>96</v>
      </c>
      <c r="K19" s="7">
        <v>106</v>
      </c>
      <c r="L19" s="7">
        <v>50</v>
      </c>
      <c r="M19" s="7">
        <v>1228</v>
      </c>
      <c r="N19" s="7">
        <v>508</v>
      </c>
      <c r="O19" s="7">
        <v>1</v>
      </c>
      <c r="P19" s="7">
        <v>1</v>
      </c>
      <c r="Q19" s="7">
        <v>37</v>
      </c>
      <c r="R19" s="7">
        <v>9</v>
      </c>
      <c r="S19" s="7">
        <v>1</v>
      </c>
      <c r="T19" s="279">
        <v>2395</v>
      </c>
      <c r="U19" s="9">
        <v>57</v>
      </c>
      <c r="V19" s="7">
        <v>0</v>
      </c>
      <c r="W19" s="32">
        <v>1104</v>
      </c>
    </row>
    <row r="20" spans="1:23" ht="17.100000000000001" customHeight="1">
      <c r="A20" s="248">
        <v>13</v>
      </c>
      <c r="B20" s="277" t="s">
        <v>39</v>
      </c>
      <c r="C20" s="278">
        <v>18</v>
      </c>
      <c r="D20" s="7">
        <v>13</v>
      </c>
      <c r="E20" s="7">
        <v>80</v>
      </c>
      <c r="F20" s="7">
        <v>67</v>
      </c>
      <c r="G20" s="7">
        <v>11</v>
      </c>
      <c r="H20" s="7">
        <v>15</v>
      </c>
      <c r="I20" s="7">
        <v>266</v>
      </c>
      <c r="J20" s="7">
        <v>147</v>
      </c>
      <c r="K20" s="7">
        <v>572</v>
      </c>
      <c r="L20" s="7">
        <v>332</v>
      </c>
      <c r="M20" s="7">
        <v>1018</v>
      </c>
      <c r="N20" s="7">
        <v>588</v>
      </c>
      <c r="O20" s="7">
        <v>4</v>
      </c>
      <c r="P20" s="7">
        <v>3</v>
      </c>
      <c r="Q20" s="7">
        <v>63</v>
      </c>
      <c r="R20" s="7">
        <v>45</v>
      </c>
      <c r="S20" s="7">
        <v>128</v>
      </c>
      <c r="T20" s="279">
        <v>3370</v>
      </c>
      <c r="U20" s="9">
        <v>173</v>
      </c>
      <c r="V20" s="7">
        <v>234</v>
      </c>
      <c r="W20" s="32">
        <v>1715</v>
      </c>
    </row>
    <row r="21" spans="1:23" ht="16.5">
      <c r="A21" s="248">
        <v>14</v>
      </c>
      <c r="B21" s="280" t="s">
        <v>40</v>
      </c>
      <c r="C21" s="278">
        <v>101</v>
      </c>
      <c r="D21" s="7">
        <v>56</v>
      </c>
      <c r="E21" s="7">
        <v>128</v>
      </c>
      <c r="F21" s="7">
        <v>107</v>
      </c>
      <c r="G21" s="7">
        <v>31</v>
      </c>
      <c r="H21" s="7">
        <v>9</v>
      </c>
      <c r="I21" s="7">
        <v>408</v>
      </c>
      <c r="J21" s="7">
        <v>227</v>
      </c>
      <c r="K21" s="7">
        <v>1068</v>
      </c>
      <c r="L21" s="7">
        <v>594</v>
      </c>
      <c r="M21" s="7">
        <v>2074</v>
      </c>
      <c r="N21" s="7">
        <v>1332</v>
      </c>
      <c r="O21" s="7">
        <v>2</v>
      </c>
      <c r="P21" s="7">
        <v>4</v>
      </c>
      <c r="Q21" s="7">
        <v>25</v>
      </c>
      <c r="R21" s="7">
        <v>14</v>
      </c>
      <c r="S21" s="7">
        <v>305</v>
      </c>
      <c r="T21" s="279">
        <v>6485</v>
      </c>
      <c r="U21" s="9">
        <v>423</v>
      </c>
      <c r="V21" s="7">
        <v>73</v>
      </c>
      <c r="W21" s="32">
        <v>3099</v>
      </c>
    </row>
    <row r="22" spans="1:23" ht="17.100000000000001" customHeight="1">
      <c r="A22" s="248">
        <v>15</v>
      </c>
      <c r="B22" s="277" t="s">
        <v>41</v>
      </c>
      <c r="C22" s="278">
        <v>1655</v>
      </c>
      <c r="D22" s="7">
        <v>1243</v>
      </c>
      <c r="E22" s="7">
        <v>174</v>
      </c>
      <c r="F22" s="7">
        <v>165</v>
      </c>
      <c r="G22" s="7">
        <v>12</v>
      </c>
      <c r="H22" s="7">
        <v>8</v>
      </c>
      <c r="I22" s="7">
        <v>2815</v>
      </c>
      <c r="J22" s="7">
        <v>1929</v>
      </c>
      <c r="K22" s="7">
        <v>14934</v>
      </c>
      <c r="L22" s="7">
        <v>12257</v>
      </c>
      <c r="M22" s="7">
        <v>698</v>
      </c>
      <c r="N22" s="7">
        <v>719</v>
      </c>
      <c r="O22" s="7">
        <v>9</v>
      </c>
      <c r="P22" s="7">
        <v>4</v>
      </c>
      <c r="Q22" s="7">
        <v>177</v>
      </c>
      <c r="R22" s="7">
        <v>127</v>
      </c>
      <c r="S22" s="7">
        <v>246</v>
      </c>
      <c r="T22" s="279">
        <v>37172</v>
      </c>
      <c r="U22" s="9">
        <v>1653</v>
      </c>
      <c r="V22" s="7">
        <v>3247</v>
      </c>
      <c r="W22" s="32">
        <v>18611</v>
      </c>
    </row>
    <row r="23" spans="1:23" ht="17.100000000000001" customHeight="1">
      <c r="A23" s="248">
        <v>16</v>
      </c>
      <c r="B23" s="277" t="s">
        <v>42</v>
      </c>
      <c r="C23" s="278">
        <v>2</v>
      </c>
      <c r="D23" s="7">
        <v>0</v>
      </c>
      <c r="E23" s="7">
        <v>2</v>
      </c>
      <c r="F23" s="7">
        <v>4</v>
      </c>
      <c r="G23" s="7">
        <v>4</v>
      </c>
      <c r="H23" s="7">
        <v>1</v>
      </c>
      <c r="I23" s="7">
        <v>163</v>
      </c>
      <c r="J23" s="7">
        <v>44</v>
      </c>
      <c r="K23" s="7">
        <v>74</v>
      </c>
      <c r="L23" s="7">
        <v>35</v>
      </c>
      <c r="M23" s="7">
        <v>469</v>
      </c>
      <c r="N23" s="7">
        <v>218</v>
      </c>
      <c r="O23" s="7">
        <v>0</v>
      </c>
      <c r="P23" s="7">
        <v>0</v>
      </c>
      <c r="Q23" s="7">
        <v>14</v>
      </c>
      <c r="R23" s="7">
        <v>3</v>
      </c>
      <c r="S23" s="7">
        <v>5</v>
      </c>
      <c r="T23" s="279">
        <v>1038</v>
      </c>
      <c r="U23" s="9">
        <v>37</v>
      </c>
      <c r="V23" s="7">
        <v>0</v>
      </c>
      <c r="W23" s="32">
        <v>384</v>
      </c>
    </row>
    <row r="24" spans="1:23" ht="17.100000000000001" customHeight="1">
      <c r="A24" s="248">
        <v>17</v>
      </c>
      <c r="B24" s="277" t="s">
        <v>43</v>
      </c>
      <c r="C24" s="278">
        <v>10</v>
      </c>
      <c r="D24" s="7">
        <v>6</v>
      </c>
      <c r="E24" s="7">
        <v>40</v>
      </c>
      <c r="F24" s="7">
        <v>26</v>
      </c>
      <c r="G24" s="7">
        <v>5</v>
      </c>
      <c r="H24" s="7">
        <v>5</v>
      </c>
      <c r="I24" s="7">
        <v>132</v>
      </c>
      <c r="J24" s="7">
        <v>75</v>
      </c>
      <c r="K24" s="7">
        <v>215</v>
      </c>
      <c r="L24" s="7">
        <v>126</v>
      </c>
      <c r="M24" s="7">
        <v>856</v>
      </c>
      <c r="N24" s="7">
        <v>533</v>
      </c>
      <c r="O24" s="7">
        <v>3</v>
      </c>
      <c r="P24" s="7">
        <v>1</v>
      </c>
      <c r="Q24" s="7">
        <v>104</v>
      </c>
      <c r="R24" s="7">
        <v>75</v>
      </c>
      <c r="S24" s="7">
        <v>71</v>
      </c>
      <c r="T24" s="279">
        <v>2283</v>
      </c>
      <c r="U24" s="9">
        <v>91</v>
      </c>
      <c r="V24" s="7">
        <v>7</v>
      </c>
      <c r="W24" s="32">
        <v>960</v>
      </c>
    </row>
    <row r="25" spans="1:23" ht="17.100000000000001" customHeight="1">
      <c r="A25" s="248">
        <v>18</v>
      </c>
      <c r="B25" s="277" t="s">
        <v>44</v>
      </c>
      <c r="C25" s="278">
        <v>236</v>
      </c>
      <c r="D25" s="7">
        <v>143</v>
      </c>
      <c r="E25" s="7">
        <v>251</v>
      </c>
      <c r="F25" s="7">
        <v>236</v>
      </c>
      <c r="G25" s="7">
        <v>15</v>
      </c>
      <c r="H25" s="7">
        <v>11</v>
      </c>
      <c r="I25" s="7">
        <v>4155</v>
      </c>
      <c r="J25" s="7">
        <v>2138</v>
      </c>
      <c r="K25" s="7">
        <v>4303</v>
      </c>
      <c r="L25" s="7">
        <v>2665</v>
      </c>
      <c r="M25" s="7">
        <v>2543</v>
      </c>
      <c r="N25" s="7">
        <v>2281</v>
      </c>
      <c r="O25" s="7">
        <v>15</v>
      </c>
      <c r="P25" s="7">
        <v>11</v>
      </c>
      <c r="Q25" s="7">
        <v>292</v>
      </c>
      <c r="R25" s="7">
        <v>219</v>
      </c>
      <c r="S25" s="7">
        <v>713</v>
      </c>
      <c r="T25" s="279">
        <v>20227</v>
      </c>
      <c r="U25" s="9">
        <v>395</v>
      </c>
      <c r="V25" s="7">
        <v>1315</v>
      </c>
      <c r="W25" s="32">
        <v>12181</v>
      </c>
    </row>
    <row r="26" spans="1:23" ht="17.100000000000001" customHeight="1">
      <c r="A26" s="248">
        <v>19</v>
      </c>
      <c r="B26" s="277" t="s">
        <v>45</v>
      </c>
      <c r="C26" s="278">
        <v>51</v>
      </c>
      <c r="D26" s="7">
        <v>20</v>
      </c>
      <c r="E26" s="7">
        <v>90</v>
      </c>
      <c r="F26" s="7">
        <v>71</v>
      </c>
      <c r="G26" s="7">
        <v>7</v>
      </c>
      <c r="H26" s="7">
        <v>4</v>
      </c>
      <c r="I26" s="7">
        <v>254</v>
      </c>
      <c r="J26" s="7">
        <v>163</v>
      </c>
      <c r="K26" s="7">
        <v>939</v>
      </c>
      <c r="L26" s="7">
        <v>516</v>
      </c>
      <c r="M26" s="7">
        <v>1875</v>
      </c>
      <c r="N26" s="7">
        <v>1086</v>
      </c>
      <c r="O26" s="7">
        <v>7</v>
      </c>
      <c r="P26" s="7">
        <v>1</v>
      </c>
      <c r="Q26" s="7">
        <v>162</v>
      </c>
      <c r="R26" s="7">
        <v>105</v>
      </c>
      <c r="S26" s="7">
        <v>494</v>
      </c>
      <c r="T26" s="279">
        <v>5845</v>
      </c>
      <c r="U26" s="9">
        <v>275</v>
      </c>
      <c r="V26" s="7">
        <v>0</v>
      </c>
      <c r="W26" s="32">
        <v>3074</v>
      </c>
    </row>
    <row r="27" spans="1:23" ht="17.100000000000001" customHeight="1">
      <c r="A27" s="248">
        <v>20</v>
      </c>
      <c r="B27" s="277" t="s">
        <v>46</v>
      </c>
      <c r="C27" s="278">
        <v>63</v>
      </c>
      <c r="D27" s="7">
        <v>23</v>
      </c>
      <c r="E27" s="7">
        <v>62</v>
      </c>
      <c r="F27" s="7">
        <v>39</v>
      </c>
      <c r="G27" s="7">
        <v>22</v>
      </c>
      <c r="H27" s="7">
        <v>16</v>
      </c>
      <c r="I27" s="7">
        <v>735</v>
      </c>
      <c r="J27" s="7">
        <v>236</v>
      </c>
      <c r="K27" s="7">
        <v>350</v>
      </c>
      <c r="L27" s="7">
        <v>197</v>
      </c>
      <c r="M27" s="7">
        <v>1919</v>
      </c>
      <c r="N27" s="7">
        <v>1037</v>
      </c>
      <c r="O27" s="7">
        <v>7</v>
      </c>
      <c r="P27" s="7">
        <v>4</v>
      </c>
      <c r="Q27" s="7">
        <v>229</v>
      </c>
      <c r="R27" s="7">
        <v>131</v>
      </c>
      <c r="S27" s="7">
        <v>0</v>
      </c>
      <c r="T27" s="279">
        <v>5070</v>
      </c>
      <c r="U27" s="9">
        <v>350</v>
      </c>
      <c r="V27" s="7">
        <v>7</v>
      </c>
      <c r="W27" s="32">
        <v>2839</v>
      </c>
    </row>
    <row r="28" spans="1:23" ht="17.100000000000001" customHeight="1">
      <c r="A28" s="248">
        <v>21</v>
      </c>
      <c r="B28" s="277" t="s">
        <v>47</v>
      </c>
      <c r="C28" s="278">
        <v>49</v>
      </c>
      <c r="D28" s="7">
        <v>26</v>
      </c>
      <c r="E28" s="7">
        <v>72</v>
      </c>
      <c r="F28" s="7">
        <v>58</v>
      </c>
      <c r="G28" s="7">
        <v>9</v>
      </c>
      <c r="H28" s="7">
        <v>5</v>
      </c>
      <c r="I28" s="7">
        <v>657</v>
      </c>
      <c r="J28" s="7">
        <v>294</v>
      </c>
      <c r="K28" s="7">
        <v>1041</v>
      </c>
      <c r="L28" s="7">
        <v>472</v>
      </c>
      <c r="M28" s="7">
        <v>1279</v>
      </c>
      <c r="N28" s="7">
        <v>652</v>
      </c>
      <c r="O28" s="7">
        <v>3</v>
      </c>
      <c r="P28" s="7">
        <v>7</v>
      </c>
      <c r="Q28" s="7">
        <v>112</v>
      </c>
      <c r="R28" s="7">
        <v>59</v>
      </c>
      <c r="S28" s="7">
        <v>79</v>
      </c>
      <c r="T28" s="279">
        <v>4874</v>
      </c>
      <c r="U28" s="9">
        <v>191</v>
      </c>
      <c r="V28" s="7">
        <v>27</v>
      </c>
      <c r="W28" s="32">
        <v>2597</v>
      </c>
    </row>
    <row r="29" spans="1:23" ht="17.100000000000001" customHeight="1">
      <c r="A29" s="248">
        <v>22</v>
      </c>
      <c r="B29" s="277" t="s">
        <v>48</v>
      </c>
      <c r="C29" s="278">
        <v>20</v>
      </c>
      <c r="D29" s="7">
        <v>12</v>
      </c>
      <c r="E29" s="7">
        <v>130</v>
      </c>
      <c r="F29" s="7">
        <v>91</v>
      </c>
      <c r="G29" s="7">
        <v>19</v>
      </c>
      <c r="H29" s="7">
        <v>6</v>
      </c>
      <c r="I29" s="7">
        <v>385</v>
      </c>
      <c r="J29" s="7">
        <v>181</v>
      </c>
      <c r="K29" s="7">
        <v>565</v>
      </c>
      <c r="L29" s="7">
        <v>336</v>
      </c>
      <c r="M29" s="7">
        <v>2501</v>
      </c>
      <c r="N29" s="7">
        <v>1559</v>
      </c>
      <c r="O29" s="7">
        <v>9</v>
      </c>
      <c r="P29" s="7">
        <v>11</v>
      </c>
      <c r="Q29" s="7">
        <v>202</v>
      </c>
      <c r="R29" s="7">
        <v>123</v>
      </c>
      <c r="S29" s="7">
        <v>469</v>
      </c>
      <c r="T29" s="279">
        <v>6619</v>
      </c>
      <c r="U29" s="9">
        <v>334</v>
      </c>
      <c r="V29" s="7">
        <v>0</v>
      </c>
      <c r="W29" s="32">
        <v>1484</v>
      </c>
    </row>
    <row r="30" spans="1:23" ht="17.100000000000001" customHeight="1">
      <c r="A30" s="248">
        <v>23</v>
      </c>
      <c r="B30" s="277" t="s">
        <v>49</v>
      </c>
      <c r="C30" s="278">
        <v>74</v>
      </c>
      <c r="D30" s="7">
        <v>69</v>
      </c>
      <c r="E30" s="7">
        <v>327</v>
      </c>
      <c r="F30" s="7">
        <v>233</v>
      </c>
      <c r="G30" s="7">
        <v>28</v>
      </c>
      <c r="H30" s="7">
        <v>20</v>
      </c>
      <c r="I30" s="7">
        <v>1086</v>
      </c>
      <c r="J30" s="7">
        <v>494</v>
      </c>
      <c r="K30" s="7">
        <v>1368</v>
      </c>
      <c r="L30" s="7">
        <v>792</v>
      </c>
      <c r="M30" s="7">
        <v>3698</v>
      </c>
      <c r="N30" s="7">
        <v>2549</v>
      </c>
      <c r="O30" s="7">
        <v>19</v>
      </c>
      <c r="P30" s="7">
        <v>8</v>
      </c>
      <c r="Q30" s="7">
        <v>338</v>
      </c>
      <c r="R30" s="7">
        <v>195</v>
      </c>
      <c r="S30" s="7">
        <v>480</v>
      </c>
      <c r="T30" s="279">
        <v>11778</v>
      </c>
      <c r="U30" s="9">
        <v>731</v>
      </c>
      <c r="V30" s="7">
        <v>190</v>
      </c>
      <c r="W30" s="32">
        <v>6205</v>
      </c>
    </row>
    <row r="31" spans="1:23" ht="17.100000000000001" customHeight="1">
      <c r="A31" s="248">
        <v>24</v>
      </c>
      <c r="B31" s="277" t="s">
        <v>50</v>
      </c>
      <c r="C31" s="278">
        <v>150</v>
      </c>
      <c r="D31" s="7">
        <v>177</v>
      </c>
      <c r="E31" s="7">
        <v>205</v>
      </c>
      <c r="F31" s="7">
        <v>224</v>
      </c>
      <c r="G31" s="7">
        <v>10</v>
      </c>
      <c r="H31" s="7">
        <v>12</v>
      </c>
      <c r="I31" s="7">
        <v>897</v>
      </c>
      <c r="J31" s="7">
        <v>495</v>
      </c>
      <c r="K31" s="7">
        <v>1430</v>
      </c>
      <c r="L31" s="7">
        <v>1245</v>
      </c>
      <c r="M31" s="7">
        <v>3088</v>
      </c>
      <c r="N31" s="7">
        <v>2521</v>
      </c>
      <c r="O31" s="7">
        <v>7</v>
      </c>
      <c r="P31" s="7">
        <v>10</v>
      </c>
      <c r="Q31" s="7">
        <v>273</v>
      </c>
      <c r="R31" s="7">
        <v>214</v>
      </c>
      <c r="S31" s="7">
        <v>510</v>
      </c>
      <c r="T31" s="279">
        <v>11468</v>
      </c>
      <c r="U31" s="9">
        <v>575</v>
      </c>
      <c r="V31" s="7">
        <v>133</v>
      </c>
      <c r="W31" s="32">
        <v>4606</v>
      </c>
    </row>
    <row r="32" spans="1:23" ht="17.100000000000001" customHeight="1">
      <c r="A32" s="248">
        <v>25</v>
      </c>
      <c r="B32" s="277" t="s">
        <v>51</v>
      </c>
      <c r="C32" s="278">
        <v>119</v>
      </c>
      <c r="D32" s="7">
        <v>87</v>
      </c>
      <c r="E32" s="7">
        <v>173</v>
      </c>
      <c r="F32" s="7">
        <v>161</v>
      </c>
      <c r="G32" s="7">
        <v>9</v>
      </c>
      <c r="H32" s="7">
        <v>13</v>
      </c>
      <c r="I32" s="7">
        <v>845</v>
      </c>
      <c r="J32" s="7">
        <v>475</v>
      </c>
      <c r="K32" s="7">
        <v>1624</v>
      </c>
      <c r="L32" s="7">
        <v>1147</v>
      </c>
      <c r="M32" s="7">
        <v>1821</v>
      </c>
      <c r="N32" s="7">
        <v>1691</v>
      </c>
      <c r="O32" s="7">
        <v>13</v>
      </c>
      <c r="P32" s="7">
        <v>6</v>
      </c>
      <c r="Q32" s="7">
        <v>222</v>
      </c>
      <c r="R32" s="7">
        <v>164</v>
      </c>
      <c r="S32" s="7">
        <v>239</v>
      </c>
      <c r="T32" s="279">
        <v>8809</v>
      </c>
      <c r="U32" s="9">
        <v>463</v>
      </c>
      <c r="V32" s="7">
        <v>263</v>
      </c>
      <c r="W32" s="32">
        <v>4310</v>
      </c>
    </row>
    <row r="33" spans="1:23" ht="17.100000000000001" customHeight="1">
      <c r="A33" s="248">
        <v>26</v>
      </c>
      <c r="B33" s="277" t="s">
        <v>52</v>
      </c>
      <c r="C33" s="278">
        <v>12</v>
      </c>
      <c r="D33" s="7">
        <v>7</v>
      </c>
      <c r="E33" s="7">
        <v>16</v>
      </c>
      <c r="F33" s="7">
        <v>24</v>
      </c>
      <c r="G33" s="7">
        <v>3</v>
      </c>
      <c r="H33" s="7">
        <v>1</v>
      </c>
      <c r="I33" s="7">
        <v>184</v>
      </c>
      <c r="J33" s="7">
        <v>63</v>
      </c>
      <c r="K33" s="7">
        <v>716</v>
      </c>
      <c r="L33" s="7">
        <v>228</v>
      </c>
      <c r="M33" s="7">
        <v>606</v>
      </c>
      <c r="N33" s="7">
        <v>284</v>
      </c>
      <c r="O33" s="7">
        <v>7</v>
      </c>
      <c r="P33" s="7">
        <v>1</v>
      </c>
      <c r="Q33" s="7">
        <v>29</v>
      </c>
      <c r="R33" s="7">
        <v>12</v>
      </c>
      <c r="S33" s="7">
        <v>105</v>
      </c>
      <c r="T33" s="279">
        <v>2298</v>
      </c>
      <c r="U33" s="9">
        <v>60</v>
      </c>
      <c r="V33" s="7">
        <v>3</v>
      </c>
      <c r="W33" s="32">
        <v>1059</v>
      </c>
    </row>
    <row r="34" spans="1:23" ht="17.100000000000001" customHeight="1">
      <c r="A34" s="248">
        <v>27</v>
      </c>
      <c r="B34" s="277" t="s">
        <v>53</v>
      </c>
      <c r="C34" s="278">
        <v>96</v>
      </c>
      <c r="D34" s="7">
        <v>80</v>
      </c>
      <c r="E34" s="7">
        <v>70</v>
      </c>
      <c r="F34" s="7">
        <v>57</v>
      </c>
      <c r="G34" s="7">
        <v>6</v>
      </c>
      <c r="H34" s="7">
        <v>13</v>
      </c>
      <c r="I34" s="7">
        <v>2067</v>
      </c>
      <c r="J34" s="7">
        <v>1143</v>
      </c>
      <c r="K34" s="7">
        <v>1484</v>
      </c>
      <c r="L34" s="7">
        <v>1306</v>
      </c>
      <c r="M34" s="7">
        <v>1970</v>
      </c>
      <c r="N34" s="7">
        <v>2027</v>
      </c>
      <c r="O34" s="7">
        <v>8</v>
      </c>
      <c r="P34" s="7">
        <v>5</v>
      </c>
      <c r="Q34" s="7">
        <v>197</v>
      </c>
      <c r="R34" s="7">
        <v>145</v>
      </c>
      <c r="S34" s="7">
        <v>186</v>
      </c>
      <c r="T34" s="279">
        <v>10860</v>
      </c>
      <c r="U34" s="9">
        <v>356</v>
      </c>
      <c r="V34" s="7">
        <v>2</v>
      </c>
      <c r="W34" s="32">
        <v>5880</v>
      </c>
    </row>
    <row r="35" spans="1:23" ht="17.100000000000001" customHeight="1" thickBot="1">
      <c r="A35" s="249">
        <v>28</v>
      </c>
      <c r="B35" s="281" t="s">
        <v>54</v>
      </c>
      <c r="C35" s="282">
        <v>1343</v>
      </c>
      <c r="D35" s="16">
        <v>948</v>
      </c>
      <c r="E35" s="16">
        <v>840</v>
      </c>
      <c r="F35" s="16">
        <v>706</v>
      </c>
      <c r="G35" s="16">
        <v>48</v>
      </c>
      <c r="H35" s="16">
        <v>42</v>
      </c>
      <c r="I35" s="16">
        <v>4080</v>
      </c>
      <c r="J35" s="16">
        <v>2271</v>
      </c>
      <c r="K35" s="16">
        <v>9618</v>
      </c>
      <c r="L35" s="16">
        <v>5782</v>
      </c>
      <c r="M35" s="16">
        <v>4483</v>
      </c>
      <c r="N35" s="16">
        <v>3425</v>
      </c>
      <c r="O35" s="16">
        <v>54</v>
      </c>
      <c r="P35" s="16">
        <v>35</v>
      </c>
      <c r="Q35" s="16">
        <v>664</v>
      </c>
      <c r="R35" s="16">
        <v>439</v>
      </c>
      <c r="S35" s="16">
        <v>1746</v>
      </c>
      <c r="T35" s="283">
        <v>36524</v>
      </c>
      <c r="U35" s="19">
        <v>86</v>
      </c>
      <c r="V35" s="16">
        <v>2265</v>
      </c>
      <c r="W35" s="33">
        <v>20938</v>
      </c>
    </row>
    <row r="36" spans="1:23" ht="17.100000000000001" customHeight="1">
      <c r="A36" s="1141" t="s">
        <v>467</v>
      </c>
      <c r="B36" s="1192"/>
      <c r="C36" s="1192"/>
      <c r="D36" s="1192"/>
      <c r="E36" s="1192"/>
      <c r="F36" s="1192"/>
      <c r="G36" s="1192"/>
      <c r="H36" s="1192"/>
      <c r="I36" s="1192"/>
      <c r="J36" s="1192"/>
      <c r="K36" s="1192"/>
      <c r="L36" s="1192"/>
      <c r="M36" s="1192"/>
      <c r="N36" s="1192"/>
      <c r="O36" s="1192"/>
      <c r="P36" s="1192"/>
      <c r="Q36" s="1192"/>
      <c r="R36" s="1192"/>
      <c r="S36" s="1192"/>
      <c r="T36" s="1192"/>
      <c r="U36" s="1192"/>
      <c r="V36" s="1192"/>
      <c r="W36" s="1192"/>
    </row>
    <row r="37" spans="1:23" ht="17.100000000000001" customHeight="1">
      <c r="A37" s="1141" t="s">
        <v>472</v>
      </c>
      <c r="B37" s="1192"/>
      <c r="C37" s="1192"/>
      <c r="D37" s="1192"/>
      <c r="E37" s="1192"/>
      <c r="F37" s="1192"/>
      <c r="G37" s="1192"/>
      <c r="H37" s="1192"/>
      <c r="I37" s="1192"/>
      <c r="J37" s="1192"/>
      <c r="K37" s="1192"/>
      <c r="L37" s="1192"/>
      <c r="M37" s="1192"/>
      <c r="N37" s="1192"/>
      <c r="O37" s="1192"/>
      <c r="P37" s="1192"/>
      <c r="Q37" s="1192"/>
      <c r="R37" s="1192"/>
      <c r="S37" s="1192"/>
      <c r="T37" s="1192"/>
      <c r="U37" s="1192"/>
      <c r="V37" s="1192"/>
      <c r="W37" s="1192"/>
    </row>
    <row r="38" spans="1:23" ht="17.100000000000001" customHeight="1">
      <c r="A38" s="1179" t="s">
        <v>113</v>
      </c>
      <c r="B38" s="1192"/>
      <c r="C38" s="1192"/>
      <c r="D38" s="1192"/>
      <c r="E38" s="1192"/>
      <c r="F38" s="1192"/>
      <c r="G38" s="1192"/>
      <c r="H38" s="1192"/>
      <c r="I38" s="1192"/>
      <c r="J38" s="1192"/>
      <c r="K38" s="1192"/>
      <c r="L38" s="1192"/>
      <c r="M38" s="1192"/>
      <c r="N38" s="1192"/>
      <c r="O38" s="1192"/>
      <c r="P38" s="1192"/>
      <c r="Q38" s="1192"/>
      <c r="R38" s="1192"/>
      <c r="S38" s="1192"/>
      <c r="T38" s="1192"/>
      <c r="U38" s="1192"/>
      <c r="V38" s="1192"/>
      <c r="W38" s="1192"/>
    </row>
    <row r="39" spans="1:23" ht="17.100000000000001" customHeight="1">
      <c r="A39" s="1179" t="s">
        <v>112</v>
      </c>
      <c r="B39" s="1192"/>
      <c r="C39" s="1192"/>
      <c r="D39" s="1192"/>
      <c r="E39" s="1192"/>
      <c r="F39" s="1192"/>
      <c r="G39" s="1192"/>
      <c r="H39" s="1192"/>
      <c r="I39" s="1192"/>
      <c r="J39" s="1192"/>
      <c r="K39" s="1192"/>
      <c r="L39" s="1192"/>
      <c r="M39" s="1192"/>
      <c r="N39" s="1192"/>
      <c r="O39" s="1192"/>
      <c r="P39" s="1192"/>
      <c r="Q39" s="1192"/>
      <c r="R39" s="1192"/>
      <c r="S39" s="1192"/>
      <c r="T39" s="1192"/>
      <c r="U39" s="1192"/>
      <c r="V39" s="1192"/>
      <c r="W39" s="1192"/>
    </row>
    <row r="40" spans="1:23" ht="17.100000000000001" customHeight="1">
      <c r="A40" s="1179" t="s">
        <v>361</v>
      </c>
      <c r="B40" s="1192"/>
      <c r="C40" s="1192"/>
      <c r="D40" s="1192"/>
      <c r="E40" s="1192"/>
      <c r="F40" s="1192"/>
      <c r="G40" s="1192"/>
      <c r="H40" s="1192"/>
      <c r="I40" s="1192"/>
      <c r="J40" s="1192"/>
      <c r="K40" s="1192"/>
      <c r="L40" s="1192"/>
      <c r="M40" s="1192"/>
      <c r="N40" s="1192"/>
      <c r="O40" s="1192"/>
      <c r="P40" s="1192"/>
      <c r="Q40" s="1192"/>
      <c r="R40" s="1192"/>
      <c r="S40" s="1192"/>
      <c r="T40" s="1192"/>
      <c r="U40" s="1192"/>
      <c r="V40" s="1192"/>
      <c r="W40" s="1192"/>
    </row>
    <row r="42" spans="1:23" ht="15" customHeight="1">
      <c r="A42" s="1023" t="s">
        <v>918</v>
      </c>
    </row>
  </sheetData>
  <mergeCells count="19">
    <mergeCell ref="G5:H5"/>
    <mergeCell ref="I5:J5"/>
    <mergeCell ref="K5:L5"/>
    <mergeCell ref="A2:W2"/>
    <mergeCell ref="A37:W37"/>
    <mergeCell ref="A38:W38"/>
    <mergeCell ref="A39:W39"/>
    <mergeCell ref="A40:W40"/>
    <mergeCell ref="M5:N5"/>
    <mergeCell ref="O5:P5"/>
    <mergeCell ref="Q5:R5"/>
    <mergeCell ref="U5:W5"/>
    <mergeCell ref="A36:W36"/>
    <mergeCell ref="B4:B6"/>
    <mergeCell ref="A4:A6"/>
    <mergeCell ref="C4:T4"/>
    <mergeCell ref="U4:W4"/>
    <mergeCell ref="C5:D5"/>
    <mergeCell ref="E5:F5"/>
  </mergeCells>
  <hyperlinks>
    <hyperlink ref="A1" location="'Table of Contents'!A1" display="Return to Table of Contents" xr:uid="{C0B2D8CA-9562-49B6-AFC9-0C73D318FFAA}"/>
    <hyperlink ref="A42" location="'Table of Contents'!A1" display="Return to Table of Contents" xr:uid="{9922FD62-39F7-404E-9BC6-68103F06B221}"/>
  </hyperlinks>
  <pageMargins left="0.2" right="0.2" top="0.5" bottom="0.5" header="0" footer="0"/>
  <pageSetup paperSize="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showGridLines="0" zoomScaleNormal="100" workbookViewId="0">
      <selection activeCell="B8" sqref="B8:E8"/>
    </sheetView>
  </sheetViews>
  <sheetFormatPr defaultColWidth="11" defaultRowHeight="15" customHeight="1"/>
  <cols>
    <col min="1" max="1" width="11" bestFit="1" customWidth="1"/>
    <col min="2" max="2" width="12" bestFit="1" customWidth="1"/>
    <col min="3" max="4" width="13" bestFit="1" customWidth="1"/>
    <col min="5" max="5" width="16" bestFit="1" customWidth="1"/>
    <col min="6" max="6" width="9" bestFit="1" customWidth="1"/>
  </cols>
  <sheetData>
    <row r="1" spans="1:13" ht="15" customHeight="1">
      <c r="A1" s="1023" t="s">
        <v>918</v>
      </c>
    </row>
    <row r="2" spans="1:13" ht="21.95" customHeight="1">
      <c r="A2" s="1132" t="s">
        <v>445</v>
      </c>
      <c r="B2" s="1133"/>
      <c r="C2" s="1133"/>
      <c r="D2" s="1133"/>
      <c r="E2" s="1133"/>
      <c r="F2" s="1133"/>
    </row>
    <row r="3" spans="1:13" ht="21.95" customHeight="1">
      <c r="A3" s="1133"/>
      <c r="B3" s="1133"/>
      <c r="C3" s="1133"/>
      <c r="D3" s="1133"/>
      <c r="E3" s="1133"/>
      <c r="F3" s="1133"/>
    </row>
    <row r="4" spans="1:13" ht="21.95" customHeight="1">
      <c r="A4" s="1133"/>
      <c r="B4" s="1133"/>
      <c r="C4" s="1133"/>
      <c r="D4" s="1133"/>
      <c r="E4" s="1133"/>
      <c r="F4" s="1133"/>
    </row>
    <row r="5" spans="1:13" ht="21.95" customHeight="1">
      <c r="A5" s="1133"/>
      <c r="B5" s="1133"/>
      <c r="C5" s="1133"/>
      <c r="D5" s="1133"/>
      <c r="E5" s="1133"/>
      <c r="F5" s="1133"/>
      <c r="H5" s="1127"/>
      <c r="I5" s="1128"/>
      <c r="J5" s="1128"/>
      <c r="K5" s="1128"/>
      <c r="L5" s="1128"/>
      <c r="M5" s="1128"/>
    </row>
    <row r="6" spans="1:13" ht="21.95" customHeight="1">
      <c r="A6" s="1133"/>
      <c r="B6" s="1133"/>
      <c r="C6" s="1133"/>
      <c r="D6" s="1133"/>
      <c r="E6" s="1133"/>
      <c r="F6" s="1133"/>
      <c r="H6" s="1127"/>
      <c r="I6" s="1128"/>
      <c r="J6" s="1128"/>
      <c r="K6" s="1128"/>
      <c r="L6" s="1128"/>
      <c r="M6" s="1128"/>
    </row>
    <row r="7" spans="1:13" ht="15" customHeight="1">
      <c r="H7" s="1127"/>
      <c r="I7" s="1128"/>
      <c r="J7" s="1128"/>
      <c r="K7" s="1128"/>
      <c r="L7" s="1128"/>
      <c r="M7" s="1128"/>
    </row>
    <row r="8" spans="1:13" ht="17.100000000000001" customHeight="1">
      <c r="A8" s="1129" t="s">
        <v>1</v>
      </c>
      <c r="B8" s="1124" t="s">
        <v>2</v>
      </c>
      <c r="C8" s="1125"/>
      <c r="D8" s="1125"/>
      <c r="E8" s="1126"/>
      <c r="F8" s="1131" t="s">
        <v>7</v>
      </c>
      <c r="H8" s="1127"/>
      <c r="I8" s="1128"/>
      <c r="J8" s="1128"/>
      <c r="K8" s="1128"/>
      <c r="L8" s="1128"/>
      <c r="M8" s="1128"/>
    </row>
    <row r="9" spans="1:13" ht="53.1" customHeight="1">
      <c r="A9" s="1130"/>
      <c r="B9" s="112" t="s">
        <v>3</v>
      </c>
      <c r="C9" s="113" t="s">
        <v>4</v>
      </c>
      <c r="D9" s="113" t="s">
        <v>5</v>
      </c>
      <c r="E9" s="114" t="s">
        <v>6</v>
      </c>
      <c r="F9" s="1130"/>
      <c r="H9" s="1127"/>
      <c r="I9" s="1128"/>
      <c r="J9" s="1128"/>
      <c r="K9" s="1128"/>
      <c r="L9" s="1128"/>
      <c r="M9" s="1128"/>
    </row>
    <row r="10" spans="1:13" ht="17.100000000000001" customHeight="1">
      <c r="A10" s="105" t="s">
        <v>7</v>
      </c>
      <c r="B10" s="72">
        <v>69602</v>
      </c>
      <c r="C10" s="78">
        <v>18381</v>
      </c>
      <c r="D10" s="78">
        <v>210999</v>
      </c>
      <c r="E10" s="73">
        <v>65139</v>
      </c>
      <c r="F10" s="53">
        <v>364121</v>
      </c>
      <c r="G10" s="6"/>
    </row>
    <row r="11" spans="1:13" ht="17.100000000000001" customHeight="1">
      <c r="A11" s="151" t="s">
        <v>8</v>
      </c>
      <c r="B11" s="51">
        <v>44645</v>
      </c>
      <c r="C11" s="38">
        <v>8605</v>
      </c>
      <c r="D11" s="38">
        <v>71744</v>
      </c>
      <c r="E11" s="39">
        <v>13153</v>
      </c>
      <c r="F11" s="152">
        <v>138147</v>
      </c>
    </row>
    <row r="12" spans="1:13" ht="17.100000000000001" customHeight="1">
      <c r="A12" s="11" t="s">
        <v>9</v>
      </c>
      <c r="B12" s="10">
        <v>24957</v>
      </c>
      <c r="C12" s="8">
        <v>9776</v>
      </c>
      <c r="D12" s="8">
        <v>139255</v>
      </c>
      <c r="E12" s="13">
        <v>51986</v>
      </c>
      <c r="F12" s="14">
        <v>225974</v>
      </c>
    </row>
    <row r="13" spans="1:13" ht="24.6" customHeight="1">
      <c r="A13" s="1122" t="s">
        <v>467</v>
      </c>
      <c r="B13" s="1123"/>
      <c r="C13" s="1123"/>
      <c r="D13" s="1123"/>
      <c r="E13" s="1123"/>
      <c r="F13" s="1123"/>
    </row>
    <row r="14" spans="1:13" ht="37.15" customHeight="1">
      <c r="A14" s="1122" t="s">
        <v>446</v>
      </c>
      <c r="B14" s="1123"/>
      <c r="C14" s="1123"/>
      <c r="D14" s="1123"/>
      <c r="E14" s="1123"/>
      <c r="F14" s="1123"/>
    </row>
    <row r="15" spans="1:13" ht="15" customHeight="1">
      <c r="A15" s="1023" t="s">
        <v>918</v>
      </c>
    </row>
  </sheetData>
  <mergeCells count="11">
    <mergeCell ref="A13:F13"/>
    <mergeCell ref="A14:F14"/>
    <mergeCell ref="B8:E8"/>
    <mergeCell ref="H5:M5"/>
    <mergeCell ref="H6:M6"/>
    <mergeCell ref="H7:M7"/>
    <mergeCell ref="H8:M8"/>
    <mergeCell ref="H9:M9"/>
    <mergeCell ref="A8:A9"/>
    <mergeCell ref="F8:F9"/>
    <mergeCell ref="A2:F6"/>
  </mergeCells>
  <hyperlinks>
    <hyperlink ref="A15" location="'Table of Contents'!A1" display="Return to Table of Contents" xr:uid="{E569A08A-16B8-4D36-BCB5-94C6DCA74EAF}"/>
    <hyperlink ref="A1" location="'Table of Contents'!A1" display="Return to Table of Contents" xr:uid="{79EE51B3-F0AE-46B8-ADC8-249DC923D9A4}"/>
  </hyperlinks>
  <pageMargins left="0.2" right="0.2" top="0.5" bottom="0.5" header="0" footer="0"/>
  <pageSetup paperSize="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DE7D-7C07-4E52-B892-EAD88FC85EF6}">
  <dimension ref="A1:W42"/>
  <sheetViews>
    <sheetView showGridLines="0" topLeftCell="A5" zoomScale="90" zoomScaleNormal="90" workbookViewId="0">
      <selection activeCell="W6" sqref="W6"/>
    </sheetView>
  </sheetViews>
  <sheetFormatPr defaultColWidth="11" defaultRowHeight="15" customHeight="1"/>
  <cols>
    <col min="1" max="1" width="10" style="50" customWidth="1"/>
    <col min="2" max="2" width="58" bestFit="1" customWidth="1"/>
    <col min="3" max="3" width="6.875" bestFit="1" customWidth="1"/>
    <col min="4" max="4" width="5.125" bestFit="1" customWidth="1"/>
    <col min="5" max="5" width="6.875" bestFit="1" customWidth="1"/>
    <col min="6" max="6" width="5.125" bestFit="1" customWidth="1"/>
    <col min="7" max="7" width="6.875" bestFit="1" customWidth="1"/>
    <col min="8" max="8" width="5.125" bestFit="1" customWidth="1"/>
    <col min="9" max="9" width="6.875" bestFit="1" customWidth="1"/>
    <col min="10" max="10" width="5.125" bestFit="1" customWidth="1"/>
    <col min="11" max="11" width="6.875" bestFit="1" customWidth="1"/>
    <col min="12" max="12" width="5.125" bestFit="1" customWidth="1"/>
    <col min="13" max="13" width="6.875" bestFit="1" customWidth="1"/>
    <col min="14" max="14" width="5.125" bestFit="1" customWidth="1"/>
    <col min="15" max="15" width="6.875" bestFit="1" customWidth="1"/>
    <col min="16" max="16" width="5.125" bestFit="1" customWidth="1"/>
    <col min="17" max="17" width="6.875" bestFit="1" customWidth="1"/>
    <col min="18" max="18" width="5.125" bestFit="1" customWidth="1"/>
    <col min="19" max="19" width="9.875" bestFit="1" customWidth="1"/>
    <col min="20" max="20" width="7" bestFit="1" customWidth="1"/>
    <col min="21" max="21" width="8.25" bestFit="1" customWidth="1"/>
    <col min="22" max="22" width="3.75" bestFit="1" customWidth="1"/>
    <col min="23" max="23" width="12.25" bestFit="1" customWidth="1"/>
  </cols>
  <sheetData>
    <row r="1" spans="1:23" ht="15" customHeight="1">
      <c r="A1" s="1023" t="s">
        <v>918</v>
      </c>
    </row>
    <row r="2" spans="1:23" ht="124.15" customHeight="1">
      <c r="A2" s="1132" t="s">
        <v>477</v>
      </c>
      <c r="B2" s="1212"/>
      <c r="C2" s="1212"/>
      <c r="D2" s="1212"/>
      <c r="E2" s="1212"/>
      <c r="F2" s="1212"/>
      <c r="G2" s="1212"/>
      <c r="H2" s="1212"/>
      <c r="I2" s="1212"/>
      <c r="J2" s="1212"/>
      <c r="K2" s="1212"/>
      <c r="L2" s="1212"/>
      <c r="M2" s="1212"/>
      <c r="N2" s="1212"/>
      <c r="O2" s="1212"/>
      <c r="P2" s="1212"/>
      <c r="Q2" s="1212"/>
      <c r="R2" s="1212"/>
      <c r="S2" s="1212"/>
      <c r="T2" s="1212"/>
      <c r="U2" s="1212"/>
      <c r="V2" s="1212"/>
      <c r="W2" s="1212"/>
    </row>
    <row r="3" spans="1:23" s="972" customFormat="1" ht="24.6" customHeight="1" thickBot="1">
      <c r="A3" s="1213" t="s">
        <v>916</v>
      </c>
      <c r="B3" s="1214"/>
      <c r="C3" s="1214"/>
      <c r="D3" s="1214"/>
      <c r="E3" s="1214"/>
      <c r="F3" s="1214"/>
      <c r="G3" s="1214"/>
      <c r="H3" s="1214"/>
      <c r="I3" s="1214"/>
      <c r="J3" s="1214"/>
      <c r="K3" s="1214"/>
      <c r="L3" s="1214"/>
      <c r="M3" s="1214"/>
      <c r="N3" s="1214"/>
      <c r="O3" s="1214"/>
      <c r="P3" s="1214"/>
      <c r="Q3" s="1214"/>
      <c r="R3" s="1214"/>
      <c r="S3" s="1214"/>
      <c r="T3" s="1214"/>
      <c r="U3" s="1214"/>
      <c r="V3" s="1214"/>
      <c r="W3" s="1214"/>
    </row>
    <row r="4" spans="1:23" ht="17.100000000000001" customHeight="1">
      <c r="A4" s="1215" t="s">
        <v>360</v>
      </c>
      <c r="B4" s="1218" t="s">
        <v>359</v>
      </c>
      <c r="C4" s="1221" t="s">
        <v>475</v>
      </c>
      <c r="D4" s="1222"/>
      <c r="E4" s="1222"/>
      <c r="F4" s="1222"/>
      <c r="G4" s="1222"/>
      <c r="H4" s="1222"/>
      <c r="I4" s="1222"/>
      <c r="J4" s="1222"/>
      <c r="K4" s="1222"/>
      <c r="L4" s="1222"/>
      <c r="M4" s="1222"/>
      <c r="N4" s="1222"/>
      <c r="O4" s="1222"/>
      <c r="P4" s="1222"/>
      <c r="Q4" s="1222"/>
      <c r="R4" s="1222"/>
      <c r="S4" s="1222"/>
      <c r="T4" s="1223"/>
      <c r="U4" s="1224" t="s">
        <v>1</v>
      </c>
      <c r="V4" s="1222"/>
      <c r="W4" s="1225"/>
    </row>
    <row r="5" spans="1:23" ht="53.1" customHeight="1">
      <c r="A5" s="1216"/>
      <c r="B5" s="1219"/>
      <c r="C5" s="1226" t="s">
        <v>64</v>
      </c>
      <c r="D5" s="1208"/>
      <c r="E5" s="1209" t="s">
        <v>123</v>
      </c>
      <c r="F5" s="1209"/>
      <c r="G5" s="1208" t="s">
        <v>122</v>
      </c>
      <c r="H5" s="1208"/>
      <c r="I5" s="1208" t="s">
        <v>353</v>
      </c>
      <c r="J5" s="1208"/>
      <c r="K5" s="1208" t="s">
        <v>362</v>
      </c>
      <c r="L5" s="1209"/>
      <c r="M5" s="1209" t="s">
        <v>12</v>
      </c>
      <c r="N5" s="1209"/>
      <c r="O5" s="1208" t="s">
        <v>363</v>
      </c>
      <c r="P5" s="1208"/>
      <c r="Q5" s="1208" t="s">
        <v>21</v>
      </c>
      <c r="R5" s="1208"/>
      <c r="S5" s="192" t="s">
        <v>7</v>
      </c>
      <c r="T5" s="193" t="s">
        <v>119</v>
      </c>
      <c r="U5" s="1210" t="s">
        <v>118</v>
      </c>
      <c r="V5" s="1209"/>
      <c r="W5" s="1211"/>
    </row>
    <row r="6" spans="1:23" ht="17.100000000000001" customHeight="1">
      <c r="A6" s="1217"/>
      <c r="B6" s="1220"/>
      <c r="C6" s="194" t="s">
        <v>18</v>
      </c>
      <c r="D6" s="195" t="s">
        <v>24</v>
      </c>
      <c r="E6" s="195" t="s">
        <v>18</v>
      </c>
      <c r="F6" s="195" t="s">
        <v>24</v>
      </c>
      <c r="G6" s="195" t="s">
        <v>18</v>
      </c>
      <c r="H6" s="195" t="s">
        <v>24</v>
      </c>
      <c r="I6" s="195" t="s">
        <v>18</v>
      </c>
      <c r="J6" s="195" t="s">
        <v>24</v>
      </c>
      <c r="K6" s="195" t="s">
        <v>18</v>
      </c>
      <c r="L6" s="195" t="s">
        <v>24</v>
      </c>
      <c r="M6" s="195" t="s">
        <v>18</v>
      </c>
      <c r="N6" s="195" t="s">
        <v>24</v>
      </c>
      <c r="O6" s="195" t="s">
        <v>18</v>
      </c>
      <c r="P6" s="195" t="s">
        <v>24</v>
      </c>
      <c r="Q6" s="195" t="s">
        <v>18</v>
      </c>
      <c r="R6" s="195" t="s">
        <v>24</v>
      </c>
      <c r="S6" s="195" t="s">
        <v>117</v>
      </c>
      <c r="T6" s="196" t="s">
        <v>7</v>
      </c>
      <c r="U6" s="197" t="s">
        <v>116</v>
      </c>
      <c r="V6" s="195" t="s">
        <v>115</v>
      </c>
      <c r="W6" s="198" t="s">
        <v>114</v>
      </c>
    </row>
    <row r="7" spans="1:23" ht="17.100000000000001" customHeight="1">
      <c r="A7" s="1016">
        <v>0</v>
      </c>
      <c r="B7" s="1017" t="s">
        <v>26</v>
      </c>
      <c r="C7" s="1018">
        <v>10</v>
      </c>
      <c r="D7" s="1019">
        <v>4</v>
      </c>
      <c r="E7" s="1019">
        <v>21</v>
      </c>
      <c r="F7" s="1019">
        <v>3</v>
      </c>
      <c r="G7" s="1019">
        <v>2</v>
      </c>
      <c r="H7" s="1019">
        <v>0</v>
      </c>
      <c r="I7" s="1019">
        <v>111</v>
      </c>
      <c r="J7" s="1019">
        <v>45</v>
      </c>
      <c r="K7" s="1019">
        <v>160</v>
      </c>
      <c r="L7" s="1019">
        <v>48</v>
      </c>
      <c r="M7" s="1019">
        <v>376</v>
      </c>
      <c r="N7" s="1019">
        <v>127</v>
      </c>
      <c r="O7" s="1019">
        <v>4</v>
      </c>
      <c r="P7" s="1019">
        <v>0</v>
      </c>
      <c r="Q7" s="1019">
        <v>15</v>
      </c>
      <c r="R7" s="1019">
        <v>4</v>
      </c>
      <c r="S7" s="1019">
        <v>47</v>
      </c>
      <c r="T7" s="1020">
        <v>977</v>
      </c>
      <c r="U7" s="1021">
        <v>17</v>
      </c>
      <c r="V7" s="1019">
        <v>17</v>
      </c>
      <c r="W7" s="1022">
        <v>121</v>
      </c>
    </row>
    <row r="8" spans="1:23" ht="17.100000000000001" customHeight="1">
      <c r="A8" s="251">
        <v>1</v>
      </c>
      <c r="B8" s="199" t="s">
        <v>27</v>
      </c>
      <c r="C8" s="200">
        <v>0</v>
      </c>
      <c r="D8" s="201">
        <v>0</v>
      </c>
      <c r="E8" s="201">
        <v>1</v>
      </c>
      <c r="F8" s="201">
        <v>0</v>
      </c>
      <c r="G8" s="201">
        <v>0</v>
      </c>
      <c r="H8" s="201">
        <v>0</v>
      </c>
      <c r="I8" s="201">
        <v>1</v>
      </c>
      <c r="J8" s="201">
        <v>0</v>
      </c>
      <c r="K8" s="201">
        <v>1</v>
      </c>
      <c r="L8" s="201">
        <v>0</v>
      </c>
      <c r="M8" s="201">
        <v>7</v>
      </c>
      <c r="N8" s="201">
        <v>2</v>
      </c>
      <c r="O8" s="201">
        <v>0</v>
      </c>
      <c r="P8" s="201">
        <v>0</v>
      </c>
      <c r="Q8" s="201">
        <v>1</v>
      </c>
      <c r="R8" s="201">
        <v>0</v>
      </c>
      <c r="S8" s="201">
        <v>2</v>
      </c>
      <c r="T8" s="202">
        <v>15</v>
      </c>
      <c r="U8" s="203">
        <v>1</v>
      </c>
      <c r="V8" s="201">
        <v>0</v>
      </c>
      <c r="W8" s="204">
        <v>1</v>
      </c>
    </row>
    <row r="9" spans="1:23" ht="17.100000000000001" customHeight="1">
      <c r="A9" s="252">
        <v>2</v>
      </c>
      <c r="B9" s="205" t="s">
        <v>28</v>
      </c>
      <c r="C9" s="206">
        <v>3</v>
      </c>
      <c r="D9" s="207">
        <v>0</v>
      </c>
      <c r="E9" s="207">
        <v>2</v>
      </c>
      <c r="F9" s="207">
        <v>0</v>
      </c>
      <c r="G9" s="207">
        <v>0</v>
      </c>
      <c r="H9" s="207">
        <v>0</v>
      </c>
      <c r="I9" s="207">
        <v>10</v>
      </c>
      <c r="J9" s="207">
        <v>6</v>
      </c>
      <c r="K9" s="207">
        <v>16</v>
      </c>
      <c r="L9" s="207">
        <v>8</v>
      </c>
      <c r="M9" s="207">
        <v>22</v>
      </c>
      <c r="N9" s="207">
        <v>5</v>
      </c>
      <c r="O9" s="207">
        <v>2</v>
      </c>
      <c r="P9" s="207">
        <v>0</v>
      </c>
      <c r="Q9" s="207">
        <v>3</v>
      </c>
      <c r="R9" s="207">
        <v>0</v>
      </c>
      <c r="S9" s="207">
        <v>10</v>
      </c>
      <c r="T9" s="208">
        <v>87</v>
      </c>
      <c r="U9" s="209">
        <v>0</v>
      </c>
      <c r="V9" s="207">
        <v>2</v>
      </c>
      <c r="W9" s="210">
        <v>1</v>
      </c>
    </row>
    <row r="10" spans="1:23" ht="17.100000000000001" customHeight="1">
      <c r="A10" s="252">
        <v>3</v>
      </c>
      <c r="B10" s="205" t="s">
        <v>29</v>
      </c>
      <c r="C10" s="206">
        <v>0</v>
      </c>
      <c r="D10" s="207">
        <v>0</v>
      </c>
      <c r="E10" s="207">
        <v>0</v>
      </c>
      <c r="F10" s="207">
        <v>0</v>
      </c>
      <c r="G10" s="207">
        <v>0</v>
      </c>
      <c r="H10" s="207">
        <v>0</v>
      </c>
      <c r="I10" s="207">
        <v>0</v>
      </c>
      <c r="J10" s="207">
        <v>0</v>
      </c>
      <c r="K10" s="207">
        <v>0</v>
      </c>
      <c r="L10" s="207">
        <v>0</v>
      </c>
      <c r="M10" s="207">
        <v>0</v>
      </c>
      <c r="N10" s="207">
        <v>0</v>
      </c>
      <c r="O10" s="207">
        <v>0</v>
      </c>
      <c r="P10" s="207">
        <v>0</v>
      </c>
      <c r="Q10" s="207">
        <v>0</v>
      </c>
      <c r="R10" s="207">
        <v>0</v>
      </c>
      <c r="S10" s="207">
        <v>0</v>
      </c>
      <c r="T10" s="208">
        <v>0</v>
      </c>
      <c r="U10" s="209">
        <v>0</v>
      </c>
      <c r="V10" s="207">
        <v>0</v>
      </c>
      <c r="W10" s="210">
        <v>0</v>
      </c>
    </row>
    <row r="11" spans="1:23" ht="17.100000000000001" customHeight="1">
      <c r="A11" s="252">
        <v>4</v>
      </c>
      <c r="B11" s="205" t="s">
        <v>30</v>
      </c>
      <c r="C11" s="206">
        <v>0</v>
      </c>
      <c r="D11" s="207">
        <v>0</v>
      </c>
      <c r="E11" s="207">
        <v>0</v>
      </c>
      <c r="F11" s="207">
        <v>0</v>
      </c>
      <c r="G11" s="207">
        <v>0</v>
      </c>
      <c r="H11" s="207">
        <v>0</v>
      </c>
      <c r="I11" s="207">
        <v>0</v>
      </c>
      <c r="J11" s="207">
        <v>0</v>
      </c>
      <c r="K11" s="207">
        <v>0</v>
      </c>
      <c r="L11" s="207">
        <v>0</v>
      </c>
      <c r="M11" s="207">
        <v>0</v>
      </c>
      <c r="N11" s="207">
        <v>0</v>
      </c>
      <c r="O11" s="207">
        <v>0</v>
      </c>
      <c r="P11" s="207">
        <v>0</v>
      </c>
      <c r="Q11" s="207">
        <v>0</v>
      </c>
      <c r="R11" s="207">
        <v>0</v>
      </c>
      <c r="S11" s="207">
        <v>0</v>
      </c>
      <c r="T11" s="208">
        <v>0</v>
      </c>
      <c r="U11" s="209">
        <v>0</v>
      </c>
      <c r="V11" s="207">
        <v>0</v>
      </c>
      <c r="W11" s="210">
        <v>0</v>
      </c>
    </row>
    <row r="12" spans="1:23" ht="17.100000000000001" customHeight="1">
      <c r="A12" s="252">
        <v>5</v>
      </c>
      <c r="B12" s="205" t="s">
        <v>31</v>
      </c>
      <c r="C12" s="206">
        <v>0</v>
      </c>
      <c r="D12" s="207">
        <v>0</v>
      </c>
      <c r="E12" s="207">
        <v>0</v>
      </c>
      <c r="F12" s="207">
        <v>0</v>
      </c>
      <c r="G12" s="207">
        <v>0</v>
      </c>
      <c r="H12" s="207">
        <v>0</v>
      </c>
      <c r="I12" s="207">
        <v>0</v>
      </c>
      <c r="J12" s="207">
        <v>1</v>
      </c>
      <c r="K12" s="207">
        <v>3</v>
      </c>
      <c r="L12" s="207">
        <v>0</v>
      </c>
      <c r="M12" s="207">
        <v>8</v>
      </c>
      <c r="N12" s="207">
        <v>2</v>
      </c>
      <c r="O12" s="207">
        <v>0</v>
      </c>
      <c r="P12" s="207">
        <v>0</v>
      </c>
      <c r="Q12" s="207">
        <v>0</v>
      </c>
      <c r="R12" s="207">
        <v>0</v>
      </c>
      <c r="S12" s="207">
        <v>3</v>
      </c>
      <c r="T12" s="208">
        <v>17</v>
      </c>
      <c r="U12" s="209">
        <v>0</v>
      </c>
      <c r="V12" s="207">
        <v>5</v>
      </c>
      <c r="W12" s="210">
        <v>2</v>
      </c>
    </row>
    <row r="13" spans="1:23" ht="17.100000000000001" customHeight="1">
      <c r="A13" s="252">
        <v>6</v>
      </c>
      <c r="B13" s="205" t="s">
        <v>32</v>
      </c>
      <c r="C13" s="206">
        <v>0</v>
      </c>
      <c r="D13" s="207">
        <v>0</v>
      </c>
      <c r="E13" s="207">
        <v>0</v>
      </c>
      <c r="F13" s="207">
        <v>0</v>
      </c>
      <c r="G13" s="207">
        <v>0</v>
      </c>
      <c r="H13" s="207">
        <v>0</v>
      </c>
      <c r="I13" s="207">
        <v>0</v>
      </c>
      <c r="J13" s="207">
        <v>0</v>
      </c>
      <c r="K13" s="207">
        <v>0</v>
      </c>
      <c r="L13" s="207">
        <v>0</v>
      </c>
      <c r="M13" s="207">
        <v>0</v>
      </c>
      <c r="N13" s="207">
        <v>0</v>
      </c>
      <c r="O13" s="207">
        <v>0</v>
      </c>
      <c r="P13" s="207">
        <v>0</v>
      </c>
      <c r="Q13" s="207">
        <v>0</v>
      </c>
      <c r="R13" s="207">
        <v>0</v>
      </c>
      <c r="S13" s="207">
        <v>0</v>
      </c>
      <c r="T13" s="208">
        <v>0</v>
      </c>
      <c r="U13" s="209">
        <v>0</v>
      </c>
      <c r="V13" s="207">
        <v>0</v>
      </c>
      <c r="W13" s="210">
        <v>0</v>
      </c>
    </row>
    <row r="14" spans="1:23" ht="17.100000000000001" customHeight="1">
      <c r="A14" s="252">
        <v>7</v>
      </c>
      <c r="B14" s="205" t="s">
        <v>33</v>
      </c>
      <c r="C14" s="206">
        <v>0</v>
      </c>
      <c r="D14" s="207">
        <v>0</v>
      </c>
      <c r="E14" s="207">
        <v>1</v>
      </c>
      <c r="F14" s="207">
        <v>0</v>
      </c>
      <c r="G14" s="207">
        <v>0</v>
      </c>
      <c r="H14" s="207">
        <v>0</v>
      </c>
      <c r="I14" s="207">
        <v>2</v>
      </c>
      <c r="J14" s="207">
        <v>0</v>
      </c>
      <c r="K14" s="207">
        <v>0</v>
      </c>
      <c r="L14" s="207">
        <v>1</v>
      </c>
      <c r="M14" s="207">
        <v>9</v>
      </c>
      <c r="N14" s="207">
        <v>7</v>
      </c>
      <c r="O14" s="207">
        <v>0</v>
      </c>
      <c r="P14" s="207">
        <v>0</v>
      </c>
      <c r="Q14" s="207">
        <v>1</v>
      </c>
      <c r="R14" s="207">
        <v>1</v>
      </c>
      <c r="S14" s="207">
        <v>0</v>
      </c>
      <c r="T14" s="208">
        <v>22</v>
      </c>
      <c r="U14" s="209">
        <v>1</v>
      </c>
      <c r="V14" s="207">
        <v>0</v>
      </c>
      <c r="W14" s="210">
        <v>2</v>
      </c>
    </row>
    <row r="15" spans="1:23" ht="17.100000000000001" customHeight="1">
      <c r="A15" s="252">
        <v>8</v>
      </c>
      <c r="B15" s="205" t="s">
        <v>34</v>
      </c>
      <c r="C15" s="206">
        <v>0</v>
      </c>
      <c r="D15" s="207">
        <v>0</v>
      </c>
      <c r="E15" s="207">
        <v>0</v>
      </c>
      <c r="F15" s="207">
        <v>0</v>
      </c>
      <c r="G15" s="207">
        <v>0</v>
      </c>
      <c r="H15" s="207">
        <v>0</v>
      </c>
      <c r="I15" s="207">
        <v>0</v>
      </c>
      <c r="J15" s="207">
        <v>0</v>
      </c>
      <c r="K15" s="207">
        <v>0</v>
      </c>
      <c r="L15" s="207">
        <v>0</v>
      </c>
      <c r="M15" s="207">
        <v>0</v>
      </c>
      <c r="N15" s="207">
        <v>0</v>
      </c>
      <c r="O15" s="207">
        <v>0</v>
      </c>
      <c r="P15" s="207">
        <v>0</v>
      </c>
      <c r="Q15" s="207">
        <v>0</v>
      </c>
      <c r="R15" s="207">
        <v>0</v>
      </c>
      <c r="S15" s="207">
        <v>0</v>
      </c>
      <c r="T15" s="208">
        <v>0</v>
      </c>
      <c r="U15" s="209">
        <v>0</v>
      </c>
      <c r="V15" s="207">
        <v>0</v>
      </c>
      <c r="W15" s="210">
        <v>0</v>
      </c>
    </row>
    <row r="16" spans="1:23" ht="17.100000000000001" customHeight="1">
      <c r="A16" s="252">
        <v>9</v>
      </c>
      <c r="B16" s="205" t="s">
        <v>35</v>
      </c>
      <c r="C16" s="206">
        <v>0</v>
      </c>
      <c r="D16" s="207">
        <v>0</v>
      </c>
      <c r="E16" s="207">
        <v>0</v>
      </c>
      <c r="F16" s="207">
        <v>0</v>
      </c>
      <c r="G16" s="207">
        <v>0</v>
      </c>
      <c r="H16" s="207">
        <v>0</v>
      </c>
      <c r="I16" s="207">
        <v>0</v>
      </c>
      <c r="J16" s="207">
        <v>0</v>
      </c>
      <c r="K16" s="207">
        <v>0</v>
      </c>
      <c r="L16" s="207">
        <v>0</v>
      </c>
      <c r="M16" s="207">
        <v>0</v>
      </c>
      <c r="N16" s="207">
        <v>0</v>
      </c>
      <c r="O16" s="207">
        <v>0</v>
      </c>
      <c r="P16" s="207">
        <v>0</v>
      </c>
      <c r="Q16" s="207">
        <v>0</v>
      </c>
      <c r="R16" s="207">
        <v>0</v>
      </c>
      <c r="S16" s="207">
        <v>0</v>
      </c>
      <c r="T16" s="208">
        <v>0</v>
      </c>
      <c r="U16" s="209">
        <v>0</v>
      </c>
      <c r="V16" s="207">
        <v>0</v>
      </c>
      <c r="W16" s="210">
        <v>0</v>
      </c>
    </row>
    <row r="17" spans="1:23" ht="17.100000000000001" customHeight="1">
      <c r="A17" s="252">
        <v>10</v>
      </c>
      <c r="B17" s="205" t="s">
        <v>36</v>
      </c>
      <c r="C17" s="206">
        <v>0</v>
      </c>
      <c r="D17" s="207">
        <v>0</v>
      </c>
      <c r="E17" s="207">
        <v>0</v>
      </c>
      <c r="F17" s="207">
        <v>1</v>
      </c>
      <c r="G17" s="207">
        <v>0</v>
      </c>
      <c r="H17" s="207">
        <v>0</v>
      </c>
      <c r="I17" s="207">
        <v>10</v>
      </c>
      <c r="J17" s="207">
        <v>3</v>
      </c>
      <c r="K17" s="207">
        <v>11</v>
      </c>
      <c r="L17" s="207">
        <v>3</v>
      </c>
      <c r="M17" s="207">
        <v>28</v>
      </c>
      <c r="N17" s="207">
        <v>8</v>
      </c>
      <c r="O17" s="207">
        <v>0</v>
      </c>
      <c r="P17" s="207">
        <v>0</v>
      </c>
      <c r="Q17" s="207">
        <v>1</v>
      </c>
      <c r="R17" s="207">
        <v>0</v>
      </c>
      <c r="S17" s="207">
        <v>6</v>
      </c>
      <c r="T17" s="208">
        <v>71</v>
      </c>
      <c r="U17" s="209">
        <v>1</v>
      </c>
      <c r="V17" s="207">
        <v>1</v>
      </c>
      <c r="W17" s="210">
        <v>11</v>
      </c>
    </row>
    <row r="18" spans="1:23" ht="17.100000000000001" customHeight="1">
      <c r="A18" s="252">
        <v>11</v>
      </c>
      <c r="B18" s="205" t="s">
        <v>37</v>
      </c>
      <c r="C18" s="206">
        <v>0</v>
      </c>
      <c r="D18" s="207">
        <v>0</v>
      </c>
      <c r="E18" s="207">
        <v>0</v>
      </c>
      <c r="F18" s="207">
        <v>0</v>
      </c>
      <c r="G18" s="207">
        <v>0</v>
      </c>
      <c r="H18" s="207">
        <v>0</v>
      </c>
      <c r="I18" s="207">
        <v>0</v>
      </c>
      <c r="J18" s="207">
        <v>0</v>
      </c>
      <c r="K18" s="207">
        <v>3</v>
      </c>
      <c r="L18" s="207">
        <v>0</v>
      </c>
      <c r="M18" s="207">
        <v>8</v>
      </c>
      <c r="N18" s="207">
        <v>1</v>
      </c>
      <c r="O18" s="207">
        <v>0</v>
      </c>
      <c r="P18" s="207">
        <v>0</v>
      </c>
      <c r="Q18" s="207">
        <v>0</v>
      </c>
      <c r="R18" s="207">
        <v>0</v>
      </c>
      <c r="S18" s="207">
        <v>1</v>
      </c>
      <c r="T18" s="208">
        <v>13</v>
      </c>
      <c r="U18" s="209">
        <v>1</v>
      </c>
      <c r="V18" s="207">
        <v>0</v>
      </c>
      <c r="W18" s="210">
        <v>0</v>
      </c>
    </row>
    <row r="19" spans="1:23" ht="17.100000000000001" customHeight="1">
      <c r="A19" s="252">
        <v>12</v>
      </c>
      <c r="B19" s="205" t="s">
        <v>38</v>
      </c>
      <c r="C19" s="206">
        <v>0</v>
      </c>
      <c r="D19" s="207">
        <v>0</v>
      </c>
      <c r="E19" s="207">
        <v>0</v>
      </c>
      <c r="F19" s="207">
        <v>0</v>
      </c>
      <c r="G19" s="207">
        <v>0</v>
      </c>
      <c r="H19" s="207">
        <v>0</v>
      </c>
      <c r="I19" s="207">
        <v>8</v>
      </c>
      <c r="J19" s="207">
        <v>2</v>
      </c>
      <c r="K19" s="207">
        <v>2</v>
      </c>
      <c r="L19" s="207">
        <v>0</v>
      </c>
      <c r="M19" s="207">
        <v>22</v>
      </c>
      <c r="N19" s="207">
        <v>14</v>
      </c>
      <c r="O19" s="207">
        <v>0</v>
      </c>
      <c r="P19" s="207">
        <v>0</v>
      </c>
      <c r="Q19" s="207">
        <v>0</v>
      </c>
      <c r="R19" s="207">
        <v>0</v>
      </c>
      <c r="S19" s="207">
        <v>0</v>
      </c>
      <c r="T19" s="208">
        <v>48</v>
      </c>
      <c r="U19" s="209">
        <v>0</v>
      </c>
      <c r="V19" s="207">
        <v>0</v>
      </c>
      <c r="W19" s="210">
        <v>7</v>
      </c>
    </row>
    <row r="20" spans="1:23" ht="17.100000000000001" customHeight="1">
      <c r="A20" s="252">
        <v>13</v>
      </c>
      <c r="B20" s="205" t="s">
        <v>39</v>
      </c>
      <c r="C20" s="206">
        <v>0</v>
      </c>
      <c r="D20" s="207">
        <v>0</v>
      </c>
      <c r="E20" s="207">
        <v>0</v>
      </c>
      <c r="F20" s="207">
        <v>0</v>
      </c>
      <c r="G20" s="207">
        <v>0</v>
      </c>
      <c r="H20" s="207">
        <v>0</v>
      </c>
      <c r="I20" s="207">
        <v>0</v>
      </c>
      <c r="J20" s="207">
        <v>0</v>
      </c>
      <c r="K20" s="207">
        <v>0</v>
      </c>
      <c r="L20" s="207">
        <v>0</v>
      </c>
      <c r="M20" s="207">
        <v>0</v>
      </c>
      <c r="N20" s="207">
        <v>0</v>
      </c>
      <c r="O20" s="207">
        <v>0</v>
      </c>
      <c r="P20" s="207">
        <v>0</v>
      </c>
      <c r="Q20" s="207">
        <v>0</v>
      </c>
      <c r="R20" s="207">
        <v>0</v>
      </c>
      <c r="S20" s="207">
        <v>0</v>
      </c>
      <c r="T20" s="208">
        <v>0</v>
      </c>
      <c r="U20" s="209">
        <v>0</v>
      </c>
      <c r="V20" s="207">
        <v>0</v>
      </c>
      <c r="W20" s="210">
        <v>0</v>
      </c>
    </row>
    <row r="21" spans="1:23" ht="18">
      <c r="A21" s="252">
        <v>14</v>
      </c>
      <c r="B21" s="211" t="s">
        <v>40</v>
      </c>
      <c r="C21" s="206">
        <v>1</v>
      </c>
      <c r="D21" s="207">
        <v>0</v>
      </c>
      <c r="E21" s="207">
        <v>1</v>
      </c>
      <c r="F21" s="207">
        <v>0</v>
      </c>
      <c r="G21" s="207">
        <v>1</v>
      </c>
      <c r="H21" s="207">
        <v>0</v>
      </c>
      <c r="I21" s="207">
        <v>1</v>
      </c>
      <c r="J21" s="207">
        <v>5</v>
      </c>
      <c r="K21" s="207">
        <v>9</v>
      </c>
      <c r="L21" s="207">
        <v>4</v>
      </c>
      <c r="M21" s="207">
        <v>36</v>
      </c>
      <c r="N21" s="207">
        <v>12</v>
      </c>
      <c r="O21" s="207">
        <v>0</v>
      </c>
      <c r="P21" s="207">
        <v>0</v>
      </c>
      <c r="Q21" s="207">
        <v>0</v>
      </c>
      <c r="R21" s="207">
        <v>0</v>
      </c>
      <c r="S21" s="207">
        <v>3</v>
      </c>
      <c r="T21" s="208">
        <v>73</v>
      </c>
      <c r="U21" s="209">
        <v>2</v>
      </c>
      <c r="V21" s="207">
        <v>2</v>
      </c>
      <c r="W21" s="210">
        <v>2</v>
      </c>
    </row>
    <row r="22" spans="1:23" ht="17.100000000000001" customHeight="1">
      <c r="A22" s="252">
        <v>15</v>
      </c>
      <c r="B22" s="205" t="s">
        <v>41</v>
      </c>
      <c r="C22" s="206">
        <v>3</v>
      </c>
      <c r="D22" s="207">
        <v>4</v>
      </c>
      <c r="E22" s="207">
        <v>2</v>
      </c>
      <c r="F22" s="207">
        <v>0</v>
      </c>
      <c r="G22" s="207">
        <v>0</v>
      </c>
      <c r="H22" s="207">
        <v>0</v>
      </c>
      <c r="I22" s="207">
        <v>7</v>
      </c>
      <c r="J22" s="207">
        <v>1</v>
      </c>
      <c r="K22" s="207">
        <v>28</v>
      </c>
      <c r="L22" s="207">
        <v>8</v>
      </c>
      <c r="M22" s="207">
        <v>7</v>
      </c>
      <c r="N22" s="207">
        <v>1</v>
      </c>
      <c r="O22" s="207">
        <v>0</v>
      </c>
      <c r="P22" s="207">
        <v>0</v>
      </c>
      <c r="Q22" s="207">
        <v>1</v>
      </c>
      <c r="R22" s="207">
        <v>0</v>
      </c>
      <c r="S22" s="207">
        <v>2</v>
      </c>
      <c r="T22" s="208">
        <v>64</v>
      </c>
      <c r="U22" s="209">
        <v>5</v>
      </c>
      <c r="V22" s="207">
        <v>5</v>
      </c>
      <c r="W22" s="210">
        <v>1</v>
      </c>
    </row>
    <row r="23" spans="1:23" ht="17.100000000000001" customHeight="1">
      <c r="A23" s="252">
        <v>16</v>
      </c>
      <c r="B23" s="205" t="s">
        <v>42</v>
      </c>
      <c r="C23" s="206">
        <v>0</v>
      </c>
      <c r="D23" s="207">
        <v>0</v>
      </c>
      <c r="E23" s="207">
        <v>0</v>
      </c>
      <c r="F23" s="207">
        <v>0</v>
      </c>
      <c r="G23" s="207">
        <v>0</v>
      </c>
      <c r="H23" s="207">
        <v>0</v>
      </c>
      <c r="I23" s="207">
        <v>0</v>
      </c>
      <c r="J23" s="207">
        <v>0</v>
      </c>
      <c r="K23" s="207">
        <v>0</v>
      </c>
      <c r="L23" s="207">
        <v>0</v>
      </c>
      <c r="M23" s="207">
        <v>0</v>
      </c>
      <c r="N23" s="207">
        <v>0</v>
      </c>
      <c r="O23" s="207">
        <v>0</v>
      </c>
      <c r="P23" s="207">
        <v>0</v>
      </c>
      <c r="Q23" s="207">
        <v>0</v>
      </c>
      <c r="R23" s="207">
        <v>0</v>
      </c>
      <c r="S23" s="207">
        <v>0</v>
      </c>
      <c r="T23" s="208">
        <v>0</v>
      </c>
      <c r="U23" s="209">
        <v>0</v>
      </c>
      <c r="V23" s="207">
        <v>0</v>
      </c>
      <c r="W23" s="210">
        <v>0</v>
      </c>
    </row>
    <row r="24" spans="1:23" ht="17.100000000000001" customHeight="1">
      <c r="A24" s="252">
        <v>17</v>
      </c>
      <c r="B24" s="205" t="s">
        <v>43</v>
      </c>
      <c r="C24" s="206">
        <v>0</v>
      </c>
      <c r="D24" s="207">
        <v>0</v>
      </c>
      <c r="E24" s="207">
        <v>0</v>
      </c>
      <c r="F24" s="207">
        <v>0</v>
      </c>
      <c r="G24" s="207">
        <v>0</v>
      </c>
      <c r="H24" s="207">
        <v>0</v>
      </c>
      <c r="I24" s="207">
        <v>0</v>
      </c>
      <c r="J24" s="207">
        <v>0</v>
      </c>
      <c r="K24" s="207">
        <v>0</v>
      </c>
      <c r="L24" s="207">
        <v>0</v>
      </c>
      <c r="M24" s="207">
        <v>0</v>
      </c>
      <c r="N24" s="207">
        <v>0</v>
      </c>
      <c r="O24" s="207">
        <v>0</v>
      </c>
      <c r="P24" s="207">
        <v>0</v>
      </c>
      <c r="Q24" s="207">
        <v>0</v>
      </c>
      <c r="R24" s="207">
        <v>0</v>
      </c>
      <c r="S24" s="207">
        <v>0</v>
      </c>
      <c r="T24" s="208">
        <v>0</v>
      </c>
      <c r="U24" s="209">
        <v>0</v>
      </c>
      <c r="V24" s="207">
        <v>0</v>
      </c>
      <c r="W24" s="210">
        <v>0</v>
      </c>
    </row>
    <row r="25" spans="1:23" ht="17.100000000000001" customHeight="1">
      <c r="A25" s="252">
        <v>18</v>
      </c>
      <c r="B25" s="205" t="s">
        <v>44</v>
      </c>
      <c r="C25" s="206">
        <v>0</v>
      </c>
      <c r="D25" s="207">
        <v>0</v>
      </c>
      <c r="E25" s="207">
        <v>1</v>
      </c>
      <c r="F25" s="207">
        <v>1</v>
      </c>
      <c r="G25" s="207">
        <v>0</v>
      </c>
      <c r="H25" s="207">
        <v>0</v>
      </c>
      <c r="I25" s="207">
        <v>10</v>
      </c>
      <c r="J25" s="207">
        <v>4</v>
      </c>
      <c r="K25" s="207">
        <v>10</v>
      </c>
      <c r="L25" s="207">
        <v>2</v>
      </c>
      <c r="M25" s="207">
        <v>22</v>
      </c>
      <c r="N25" s="207">
        <v>3</v>
      </c>
      <c r="O25" s="207">
        <v>0</v>
      </c>
      <c r="P25" s="207">
        <v>0</v>
      </c>
      <c r="Q25" s="207">
        <v>2</v>
      </c>
      <c r="R25" s="207">
        <v>0</v>
      </c>
      <c r="S25" s="207">
        <v>0</v>
      </c>
      <c r="T25" s="208">
        <v>55</v>
      </c>
      <c r="U25" s="209">
        <v>0</v>
      </c>
      <c r="V25" s="207">
        <v>0</v>
      </c>
      <c r="W25" s="210">
        <v>9</v>
      </c>
    </row>
    <row r="26" spans="1:23" ht="17.100000000000001" customHeight="1">
      <c r="A26" s="252">
        <v>19</v>
      </c>
      <c r="B26" s="205" t="s">
        <v>45</v>
      </c>
      <c r="C26" s="206">
        <v>0</v>
      </c>
      <c r="D26" s="207">
        <v>0</v>
      </c>
      <c r="E26" s="207">
        <v>0</v>
      </c>
      <c r="F26" s="207">
        <v>0</v>
      </c>
      <c r="G26" s="207">
        <v>0</v>
      </c>
      <c r="H26" s="207">
        <v>0</v>
      </c>
      <c r="I26" s="207">
        <v>0</v>
      </c>
      <c r="J26" s="207">
        <v>1</v>
      </c>
      <c r="K26" s="207">
        <v>1</v>
      </c>
      <c r="L26" s="207">
        <v>1</v>
      </c>
      <c r="M26" s="207">
        <v>12</v>
      </c>
      <c r="N26" s="207">
        <v>5</v>
      </c>
      <c r="O26" s="207">
        <v>0</v>
      </c>
      <c r="P26" s="207">
        <v>0</v>
      </c>
      <c r="Q26" s="207">
        <v>0</v>
      </c>
      <c r="R26" s="207">
        <v>0</v>
      </c>
      <c r="S26" s="207">
        <v>1</v>
      </c>
      <c r="T26" s="208">
        <v>21</v>
      </c>
      <c r="U26" s="209">
        <v>0</v>
      </c>
      <c r="V26" s="207">
        <v>0</v>
      </c>
      <c r="W26" s="210">
        <v>4</v>
      </c>
    </row>
    <row r="27" spans="1:23" ht="17.100000000000001" customHeight="1">
      <c r="A27" s="252">
        <v>20</v>
      </c>
      <c r="B27" s="205" t="s">
        <v>46</v>
      </c>
      <c r="C27" s="206">
        <v>0</v>
      </c>
      <c r="D27" s="207">
        <v>0</v>
      </c>
      <c r="E27" s="207">
        <v>0</v>
      </c>
      <c r="F27" s="207">
        <v>0</v>
      </c>
      <c r="G27" s="207">
        <v>0</v>
      </c>
      <c r="H27" s="207">
        <v>0</v>
      </c>
      <c r="I27" s="207">
        <v>0</v>
      </c>
      <c r="J27" s="207">
        <v>0</v>
      </c>
      <c r="K27" s="207">
        <v>0</v>
      </c>
      <c r="L27" s="207">
        <v>0</v>
      </c>
      <c r="M27" s="207">
        <v>0</v>
      </c>
      <c r="N27" s="207">
        <v>0</v>
      </c>
      <c r="O27" s="207">
        <v>0</v>
      </c>
      <c r="P27" s="207">
        <v>0</v>
      </c>
      <c r="Q27" s="207">
        <v>0</v>
      </c>
      <c r="R27" s="207">
        <v>0</v>
      </c>
      <c r="S27" s="207">
        <v>0</v>
      </c>
      <c r="T27" s="208">
        <v>0</v>
      </c>
      <c r="U27" s="209">
        <v>0</v>
      </c>
      <c r="V27" s="207">
        <v>0</v>
      </c>
      <c r="W27" s="210">
        <v>0</v>
      </c>
    </row>
    <row r="28" spans="1:23" ht="17.100000000000001" customHeight="1">
      <c r="A28" s="252">
        <v>21</v>
      </c>
      <c r="B28" s="205" t="s">
        <v>47</v>
      </c>
      <c r="C28" s="206">
        <v>0</v>
      </c>
      <c r="D28" s="207">
        <v>0</v>
      </c>
      <c r="E28" s="207">
        <v>0</v>
      </c>
      <c r="F28" s="207">
        <v>0</v>
      </c>
      <c r="G28" s="207">
        <v>1</v>
      </c>
      <c r="H28" s="207">
        <v>0</v>
      </c>
      <c r="I28" s="207">
        <v>9</v>
      </c>
      <c r="J28" s="207">
        <v>1</v>
      </c>
      <c r="K28" s="207">
        <v>11</v>
      </c>
      <c r="L28" s="207">
        <v>5</v>
      </c>
      <c r="M28" s="207">
        <v>30</v>
      </c>
      <c r="N28" s="207">
        <v>8</v>
      </c>
      <c r="O28" s="207">
        <v>1</v>
      </c>
      <c r="P28" s="207">
        <v>0</v>
      </c>
      <c r="Q28" s="207">
        <v>1</v>
      </c>
      <c r="R28" s="207">
        <v>0</v>
      </c>
      <c r="S28" s="207">
        <v>4</v>
      </c>
      <c r="T28" s="208">
        <v>71</v>
      </c>
      <c r="U28" s="209">
        <v>1</v>
      </c>
      <c r="V28" s="207">
        <v>0</v>
      </c>
      <c r="W28" s="210">
        <v>0</v>
      </c>
    </row>
    <row r="29" spans="1:23" ht="17.100000000000001" customHeight="1">
      <c r="A29" s="252">
        <v>22</v>
      </c>
      <c r="B29" s="205" t="s">
        <v>48</v>
      </c>
      <c r="C29" s="206">
        <v>0</v>
      </c>
      <c r="D29" s="207">
        <v>0</v>
      </c>
      <c r="E29" s="207">
        <v>1</v>
      </c>
      <c r="F29" s="207">
        <v>1</v>
      </c>
      <c r="G29" s="207">
        <v>0</v>
      </c>
      <c r="H29" s="207">
        <v>0</v>
      </c>
      <c r="I29" s="207">
        <v>3</v>
      </c>
      <c r="J29" s="207">
        <v>0</v>
      </c>
      <c r="K29" s="207">
        <v>5</v>
      </c>
      <c r="L29" s="207">
        <v>4</v>
      </c>
      <c r="M29" s="207">
        <v>28</v>
      </c>
      <c r="N29" s="207">
        <v>8</v>
      </c>
      <c r="O29" s="207">
        <v>0</v>
      </c>
      <c r="P29" s="207">
        <v>0</v>
      </c>
      <c r="Q29" s="207">
        <v>2</v>
      </c>
      <c r="R29" s="207">
        <v>0</v>
      </c>
      <c r="S29" s="207">
        <v>3</v>
      </c>
      <c r="T29" s="208">
        <v>55</v>
      </c>
      <c r="U29" s="209">
        <v>3</v>
      </c>
      <c r="V29" s="207">
        <v>0</v>
      </c>
      <c r="W29" s="210">
        <v>2</v>
      </c>
    </row>
    <row r="30" spans="1:23" ht="17.100000000000001" customHeight="1">
      <c r="A30" s="252">
        <v>23</v>
      </c>
      <c r="B30" s="205" t="s">
        <v>49</v>
      </c>
      <c r="C30" s="206" t="s">
        <v>917</v>
      </c>
      <c r="D30" s="207" t="s">
        <v>917</v>
      </c>
      <c r="E30" s="207" t="s">
        <v>917</v>
      </c>
      <c r="F30" s="207" t="s">
        <v>917</v>
      </c>
      <c r="G30" s="207" t="s">
        <v>917</v>
      </c>
      <c r="H30" s="207" t="s">
        <v>917</v>
      </c>
      <c r="I30" s="207" t="s">
        <v>917</v>
      </c>
      <c r="J30" s="207" t="s">
        <v>917</v>
      </c>
      <c r="K30" s="207" t="s">
        <v>917</v>
      </c>
      <c r="L30" s="207" t="s">
        <v>917</v>
      </c>
      <c r="M30" s="207" t="s">
        <v>917</v>
      </c>
      <c r="N30" s="207" t="s">
        <v>917</v>
      </c>
      <c r="O30" s="207" t="s">
        <v>917</v>
      </c>
      <c r="P30" s="207" t="s">
        <v>917</v>
      </c>
      <c r="Q30" s="207" t="s">
        <v>917</v>
      </c>
      <c r="R30" s="207" t="s">
        <v>917</v>
      </c>
      <c r="S30" s="207" t="s">
        <v>917</v>
      </c>
      <c r="T30" s="208" t="s">
        <v>917</v>
      </c>
      <c r="U30" s="209" t="s">
        <v>917</v>
      </c>
      <c r="V30" s="207" t="s">
        <v>917</v>
      </c>
      <c r="W30" s="210" t="s">
        <v>917</v>
      </c>
    </row>
    <row r="31" spans="1:23" ht="17.100000000000001" customHeight="1">
      <c r="A31" s="252">
        <v>24</v>
      </c>
      <c r="B31" s="205" t="s">
        <v>50</v>
      </c>
      <c r="C31" s="206" t="s">
        <v>917</v>
      </c>
      <c r="D31" s="207" t="s">
        <v>917</v>
      </c>
      <c r="E31" s="207" t="s">
        <v>917</v>
      </c>
      <c r="F31" s="207" t="s">
        <v>917</v>
      </c>
      <c r="G31" s="207" t="s">
        <v>917</v>
      </c>
      <c r="H31" s="207" t="s">
        <v>917</v>
      </c>
      <c r="I31" s="207" t="s">
        <v>917</v>
      </c>
      <c r="J31" s="207" t="s">
        <v>917</v>
      </c>
      <c r="K31" s="207" t="s">
        <v>917</v>
      </c>
      <c r="L31" s="207" t="s">
        <v>917</v>
      </c>
      <c r="M31" s="207" t="s">
        <v>917</v>
      </c>
      <c r="N31" s="207" t="s">
        <v>917</v>
      </c>
      <c r="O31" s="207" t="s">
        <v>917</v>
      </c>
      <c r="P31" s="207" t="s">
        <v>917</v>
      </c>
      <c r="Q31" s="207" t="s">
        <v>917</v>
      </c>
      <c r="R31" s="207" t="s">
        <v>917</v>
      </c>
      <c r="S31" s="207" t="s">
        <v>917</v>
      </c>
      <c r="T31" s="208" t="s">
        <v>917</v>
      </c>
      <c r="U31" s="209" t="s">
        <v>917</v>
      </c>
      <c r="V31" s="207" t="s">
        <v>917</v>
      </c>
      <c r="W31" s="210" t="s">
        <v>917</v>
      </c>
    </row>
    <row r="32" spans="1:23" ht="17.100000000000001" customHeight="1">
      <c r="A32" s="252">
        <v>25</v>
      </c>
      <c r="B32" s="205" t="s">
        <v>51</v>
      </c>
      <c r="C32" s="206">
        <v>2</v>
      </c>
      <c r="D32" s="207">
        <v>0</v>
      </c>
      <c r="E32" s="207">
        <v>3</v>
      </c>
      <c r="F32" s="207">
        <v>0</v>
      </c>
      <c r="G32" s="207">
        <v>0</v>
      </c>
      <c r="H32" s="207">
        <v>0</v>
      </c>
      <c r="I32" s="207">
        <v>35</v>
      </c>
      <c r="J32" s="207">
        <v>15</v>
      </c>
      <c r="K32" s="207">
        <v>23</v>
      </c>
      <c r="L32" s="207">
        <v>6</v>
      </c>
      <c r="M32" s="207">
        <v>62</v>
      </c>
      <c r="N32" s="207">
        <v>23</v>
      </c>
      <c r="O32" s="207">
        <v>0</v>
      </c>
      <c r="P32" s="207">
        <v>0</v>
      </c>
      <c r="Q32" s="207">
        <v>2</v>
      </c>
      <c r="R32" s="207">
        <v>2</v>
      </c>
      <c r="S32" s="207">
        <v>9</v>
      </c>
      <c r="T32" s="208">
        <v>182</v>
      </c>
      <c r="U32" s="209">
        <v>2</v>
      </c>
      <c r="V32" s="207">
        <v>2</v>
      </c>
      <c r="W32" s="210">
        <v>27</v>
      </c>
    </row>
    <row r="33" spans="1:23" ht="17.100000000000001" customHeight="1">
      <c r="A33" s="252">
        <v>26</v>
      </c>
      <c r="B33" s="205" t="s">
        <v>52</v>
      </c>
      <c r="C33" s="206">
        <v>0</v>
      </c>
      <c r="D33" s="207">
        <v>0</v>
      </c>
      <c r="E33" s="207">
        <v>0</v>
      </c>
      <c r="F33" s="207">
        <v>0</v>
      </c>
      <c r="G33" s="207">
        <v>0</v>
      </c>
      <c r="H33" s="207">
        <v>0</v>
      </c>
      <c r="I33" s="207">
        <v>0</v>
      </c>
      <c r="J33" s="207">
        <v>0</v>
      </c>
      <c r="K33" s="207">
        <v>0</v>
      </c>
      <c r="L33" s="207">
        <v>0</v>
      </c>
      <c r="M33" s="207">
        <v>0</v>
      </c>
      <c r="N33" s="207">
        <v>0</v>
      </c>
      <c r="O33" s="207">
        <v>0</v>
      </c>
      <c r="P33" s="207">
        <v>0</v>
      </c>
      <c r="Q33" s="207">
        <v>0</v>
      </c>
      <c r="R33" s="207">
        <v>0</v>
      </c>
      <c r="S33" s="207">
        <v>0</v>
      </c>
      <c r="T33" s="208">
        <v>0</v>
      </c>
      <c r="U33" s="209">
        <v>0</v>
      </c>
      <c r="V33" s="207">
        <v>0</v>
      </c>
      <c r="W33" s="210">
        <v>0</v>
      </c>
    </row>
    <row r="34" spans="1:23" ht="17.100000000000001" customHeight="1">
      <c r="A34" s="252">
        <v>27</v>
      </c>
      <c r="B34" s="205" t="s">
        <v>53</v>
      </c>
      <c r="C34" s="206">
        <v>0</v>
      </c>
      <c r="D34" s="207">
        <v>0</v>
      </c>
      <c r="E34" s="207">
        <v>0</v>
      </c>
      <c r="F34" s="207">
        <v>0</v>
      </c>
      <c r="G34" s="207">
        <v>0</v>
      </c>
      <c r="H34" s="207">
        <v>0</v>
      </c>
      <c r="I34" s="207">
        <v>0</v>
      </c>
      <c r="J34" s="207">
        <v>0</v>
      </c>
      <c r="K34" s="207">
        <v>0</v>
      </c>
      <c r="L34" s="207">
        <v>0</v>
      </c>
      <c r="M34" s="207">
        <v>0</v>
      </c>
      <c r="N34" s="207">
        <v>0</v>
      </c>
      <c r="O34" s="207">
        <v>0</v>
      </c>
      <c r="P34" s="207">
        <v>0</v>
      </c>
      <c r="Q34" s="207">
        <v>0</v>
      </c>
      <c r="R34" s="207">
        <v>0</v>
      </c>
      <c r="S34" s="207">
        <v>0</v>
      </c>
      <c r="T34" s="208">
        <v>0</v>
      </c>
      <c r="U34" s="209">
        <v>0</v>
      </c>
      <c r="V34" s="207">
        <v>0</v>
      </c>
      <c r="W34" s="210">
        <v>0</v>
      </c>
    </row>
    <row r="35" spans="1:23" ht="17.100000000000001" customHeight="1" thickBot="1">
      <c r="A35" s="253">
        <v>28</v>
      </c>
      <c r="B35" s="212" t="s">
        <v>54</v>
      </c>
      <c r="C35" s="213">
        <v>1</v>
      </c>
      <c r="D35" s="214">
        <v>0</v>
      </c>
      <c r="E35" s="214">
        <v>9</v>
      </c>
      <c r="F35" s="214">
        <v>0</v>
      </c>
      <c r="G35" s="214">
        <v>0</v>
      </c>
      <c r="H35" s="214">
        <v>0</v>
      </c>
      <c r="I35" s="214">
        <v>14</v>
      </c>
      <c r="J35" s="214">
        <v>6</v>
      </c>
      <c r="K35" s="214">
        <v>36</v>
      </c>
      <c r="L35" s="214">
        <v>6</v>
      </c>
      <c r="M35" s="214">
        <v>70</v>
      </c>
      <c r="N35" s="214">
        <v>27</v>
      </c>
      <c r="O35" s="214">
        <v>1</v>
      </c>
      <c r="P35" s="214">
        <v>0</v>
      </c>
      <c r="Q35" s="214">
        <v>1</v>
      </c>
      <c r="R35" s="214">
        <v>1</v>
      </c>
      <c r="S35" s="214">
        <v>3</v>
      </c>
      <c r="T35" s="215">
        <v>175</v>
      </c>
      <c r="U35" s="216">
        <v>0</v>
      </c>
      <c r="V35" s="214">
        <v>0</v>
      </c>
      <c r="W35" s="217">
        <v>52</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478</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20">
    <mergeCell ref="A2:W2"/>
    <mergeCell ref="A3:W3"/>
    <mergeCell ref="A4:A6"/>
    <mergeCell ref="B4:B6"/>
    <mergeCell ref="C4:T4"/>
    <mergeCell ref="U4:W4"/>
    <mergeCell ref="C5:D5"/>
    <mergeCell ref="E5:F5"/>
    <mergeCell ref="G5:H5"/>
    <mergeCell ref="I5:J5"/>
    <mergeCell ref="A37:W37"/>
    <mergeCell ref="A38:W38"/>
    <mergeCell ref="A39:W39"/>
    <mergeCell ref="A40:W40"/>
    <mergeCell ref="K5:L5"/>
    <mergeCell ref="M5:N5"/>
    <mergeCell ref="O5:P5"/>
    <mergeCell ref="Q5:R5"/>
    <mergeCell ref="U5:W5"/>
    <mergeCell ref="A36:W36"/>
  </mergeCells>
  <hyperlinks>
    <hyperlink ref="A1" location="'Table of Contents'!A1" display="Return to Table of Contents" xr:uid="{7DF6CCDF-A8A4-4824-9DBD-8870E8377CD3}"/>
    <hyperlink ref="A42" location="'Table of Contents'!A1" display="Return to Table of Contents" xr:uid="{6653E48C-36A9-4985-9EE9-D11EEC211208}"/>
  </hyperlinks>
  <pageMargins left="0.2" right="0.2" top="0.5" bottom="0.5" header="0" footer="0"/>
  <pageSetup paperSize="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FF05-E3EC-4662-BFDF-618A0B0E376B}">
  <dimension ref="A1:W42"/>
  <sheetViews>
    <sheetView showGridLines="0" zoomScale="90" zoomScaleNormal="90" workbookViewId="0">
      <selection activeCell="W6" sqref="W6"/>
    </sheetView>
  </sheetViews>
  <sheetFormatPr defaultColWidth="11" defaultRowHeight="15" customHeight="1"/>
  <cols>
    <col min="1" max="1" width="8.25" style="50" customWidth="1"/>
    <col min="2" max="2" width="58" bestFit="1" customWidth="1"/>
    <col min="3" max="3" width="6.875" bestFit="1" customWidth="1"/>
    <col min="4" max="4" width="5.125" bestFit="1" customWidth="1"/>
    <col min="5" max="5" width="6.875" bestFit="1" customWidth="1"/>
    <col min="6" max="6" width="5.125" bestFit="1" customWidth="1"/>
    <col min="7" max="7" width="6.875" bestFit="1" customWidth="1"/>
    <col min="8" max="8" width="5.125" bestFit="1" customWidth="1"/>
    <col min="9" max="9" width="6.875" bestFit="1" customWidth="1"/>
    <col min="10" max="10" width="5.125" bestFit="1" customWidth="1"/>
    <col min="11" max="11" width="6.875" bestFit="1" customWidth="1"/>
    <col min="12" max="12" width="5.125" bestFit="1" customWidth="1"/>
    <col min="13" max="13" width="6.875" bestFit="1" customWidth="1"/>
    <col min="14" max="14" width="5.125" bestFit="1" customWidth="1"/>
    <col min="15" max="15" width="6.875" bestFit="1" customWidth="1"/>
    <col min="16" max="16" width="5.125" bestFit="1" customWidth="1"/>
    <col min="17" max="17" width="6.875" bestFit="1" customWidth="1"/>
    <col min="18" max="18" width="5.125" bestFit="1" customWidth="1"/>
    <col min="19" max="19" width="9.875" bestFit="1" customWidth="1"/>
    <col min="20" max="20" width="7" bestFit="1" customWidth="1"/>
    <col min="21" max="21" width="8.25" bestFit="1" customWidth="1"/>
    <col min="22" max="22" width="3.75" bestFit="1" customWidth="1"/>
    <col min="23" max="23" width="12.25" bestFit="1" customWidth="1"/>
  </cols>
  <sheetData>
    <row r="1" spans="1:23" ht="15" customHeight="1">
      <c r="A1" s="1023" t="s">
        <v>918</v>
      </c>
    </row>
    <row r="2" spans="1:23" ht="120.6" customHeight="1">
      <c r="A2" s="1134" t="s">
        <v>479</v>
      </c>
      <c r="B2" s="1227"/>
      <c r="C2" s="1227"/>
      <c r="D2" s="1227"/>
      <c r="E2" s="1227"/>
      <c r="F2" s="1227"/>
      <c r="G2" s="1227"/>
      <c r="H2" s="1227"/>
      <c r="I2" s="1227"/>
      <c r="J2" s="1227"/>
      <c r="K2" s="1227"/>
      <c r="L2" s="1227"/>
      <c r="M2" s="1227"/>
      <c r="N2" s="1227"/>
      <c r="O2" s="1227"/>
      <c r="P2" s="1227"/>
      <c r="Q2" s="1227"/>
      <c r="R2" s="1227"/>
      <c r="S2" s="1227"/>
      <c r="T2" s="1227"/>
      <c r="U2" s="1227"/>
      <c r="V2" s="1227"/>
      <c r="W2" s="1227"/>
    </row>
    <row r="3" spans="1:23" s="972" customFormat="1" ht="21" customHeight="1" thickBot="1">
      <c r="A3" s="1213" t="s">
        <v>916</v>
      </c>
      <c r="B3" s="1214"/>
      <c r="C3" s="1214"/>
      <c r="D3" s="1214"/>
      <c r="E3" s="1214"/>
      <c r="F3" s="1214"/>
      <c r="G3" s="1214"/>
      <c r="H3" s="1214"/>
      <c r="I3" s="1214"/>
      <c r="J3" s="1214"/>
      <c r="K3" s="1214"/>
      <c r="L3" s="1214"/>
      <c r="M3" s="1214"/>
      <c r="N3" s="1214"/>
      <c r="O3" s="1214"/>
      <c r="P3" s="1214"/>
      <c r="Q3" s="1214"/>
      <c r="R3" s="1214"/>
      <c r="S3" s="1214"/>
      <c r="T3" s="1214"/>
      <c r="U3" s="1214"/>
      <c r="V3" s="1214"/>
      <c r="W3" s="1214"/>
    </row>
    <row r="4" spans="1:23" ht="17.100000000000001" customHeight="1">
      <c r="A4" s="1215" t="s">
        <v>360</v>
      </c>
      <c r="B4" s="1218" t="s">
        <v>359</v>
      </c>
      <c r="C4" s="1221" t="s">
        <v>475</v>
      </c>
      <c r="D4" s="1222"/>
      <c r="E4" s="1222"/>
      <c r="F4" s="1222"/>
      <c r="G4" s="1222"/>
      <c r="H4" s="1222"/>
      <c r="I4" s="1222"/>
      <c r="J4" s="1222"/>
      <c r="K4" s="1222"/>
      <c r="L4" s="1222"/>
      <c r="M4" s="1222"/>
      <c r="N4" s="1222"/>
      <c r="O4" s="1222"/>
      <c r="P4" s="1222"/>
      <c r="Q4" s="1222"/>
      <c r="R4" s="1222"/>
      <c r="S4" s="1222"/>
      <c r="T4" s="1223"/>
      <c r="U4" s="1224" t="s">
        <v>1</v>
      </c>
      <c r="V4" s="1222"/>
      <c r="W4" s="1225"/>
    </row>
    <row r="5" spans="1:23" ht="53.1" customHeight="1">
      <c r="A5" s="1216"/>
      <c r="B5" s="1219"/>
      <c r="C5" s="1226" t="s">
        <v>64</v>
      </c>
      <c r="D5" s="1208"/>
      <c r="E5" s="1209" t="s">
        <v>123</v>
      </c>
      <c r="F5" s="1209"/>
      <c r="G5" s="1208" t="s">
        <v>122</v>
      </c>
      <c r="H5" s="1208"/>
      <c r="I5" s="1208" t="s">
        <v>353</v>
      </c>
      <c r="J5" s="1208"/>
      <c r="K5" s="1208" t="s">
        <v>362</v>
      </c>
      <c r="L5" s="1209"/>
      <c r="M5" s="1209" t="s">
        <v>12</v>
      </c>
      <c r="N5" s="1209"/>
      <c r="O5" s="1208" t="s">
        <v>363</v>
      </c>
      <c r="P5" s="1208"/>
      <c r="Q5" s="1208" t="s">
        <v>21</v>
      </c>
      <c r="R5" s="1208"/>
      <c r="S5" s="192" t="s">
        <v>7</v>
      </c>
      <c r="T5" s="193" t="s">
        <v>119</v>
      </c>
      <c r="U5" s="1210" t="s">
        <v>118</v>
      </c>
      <c r="V5" s="1209"/>
      <c r="W5" s="1211"/>
    </row>
    <row r="6" spans="1:23" ht="17.100000000000001" customHeight="1">
      <c r="A6" s="1217"/>
      <c r="B6" s="1220"/>
      <c r="C6" s="194" t="s">
        <v>18</v>
      </c>
      <c r="D6" s="195" t="s">
        <v>24</v>
      </c>
      <c r="E6" s="195" t="s">
        <v>18</v>
      </c>
      <c r="F6" s="195" t="s">
        <v>24</v>
      </c>
      <c r="G6" s="195" t="s">
        <v>18</v>
      </c>
      <c r="H6" s="195" t="s">
        <v>24</v>
      </c>
      <c r="I6" s="195" t="s">
        <v>18</v>
      </c>
      <c r="J6" s="195" t="s">
        <v>24</v>
      </c>
      <c r="K6" s="195" t="s">
        <v>18</v>
      </c>
      <c r="L6" s="195" t="s">
        <v>24</v>
      </c>
      <c r="M6" s="195" t="s">
        <v>18</v>
      </c>
      <c r="N6" s="195" t="s">
        <v>24</v>
      </c>
      <c r="O6" s="195" t="s">
        <v>18</v>
      </c>
      <c r="P6" s="195" t="s">
        <v>24</v>
      </c>
      <c r="Q6" s="195" t="s">
        <v>18</v>
      </c>
      <c r="R6" s="195" t="s">
        <v>24</v>
      </c>
      <c r="S6" s="195" t="s">
        <v>117</v>
      </c>
      <c r="T6" s="196" t="s">
        <v>7</v>
      </c>
      <c r="U6" s="197" t="s">
        <v>116</v>
      </c>
      <c r="V6" s="195" t="s">
        <v>115</v>
      </c>
      <c r="W6" s="198" t="s">
        <v>114</v>
      </c>
    </row>
    <row r="7" spans="1:23" ht="17.100000000000001" customHeight="1">
      <c r="A7" s="1016">
        <v>0</v>
      </c>
      <c r="B7" s="1017" t="s">
        <v>26</v>
      </c>
      <c r="C7" s="1018">
        <v>4</v>
      </c>
      <c r="D7" s="1019">
        <v>0</v>
      </c>
      <c r="E7" s="1019">
        <v>6</v>
      </c>
      <c r="F7" s="1019">
        <v>1</v>
      </c>
      <c r="G7" s="1019">
        <v>1</v>
      </c>
      <c r="H7" s="1019">
        <v>0</v>
      </c>
      <c r="I7" s="1019">
        <v>34</v>
      </c>
      <c r="J7" s="1019">
        <v>9</v>
      </c>
      <c r="K7" s="1019">
        <v>30</v>
      </c>
      <c r="L7" s="1019">
        <v>13</v>
      </c>
      <c r="M7" s="1019">
        <v>65</v>
      </c>
      <c r="N7" s="1019">
        <v>12</v>
      </c>
      <c r="O7" s="1019">
        <v>0</v>
      </c>
      <c r="P7" s="1019">
        <v>0</v>
      </c>
      <c r="Q7" s="1019">
        <v>2</v>
      </c>
      <c r="R7" s="1019">
        <v>1</v>
      </c>
      <c r="S7" s="1019">
        <v>4</v>
      </c>
      <c r="T7" s="1020">
        <v>182</v>
      </c>
      <c r="U7" s="1021">
        <v>3</v>
      </c>
      <c r="V7" s="1019">
        <v>9</v>
      </c>
      <c r="W7" s="1022">
        <v>28</v>
      </c>
    </row>
    <row r="8" spans="1:23" ht="17.100000000000001" customHeight="1">
      <c r="A8" s="251">
        <v>1</v>
      </c>
      <c r="B8" s="199" t="s">
        <v>27</v>
      </c>
      <c r="C8" s="200">
        <v>0</v>
      </c>
      <c r="D8" s="201">
        <v>0</v>
      </c>
      <c r="E8" s="201">
        <v>0</v>
      </c>
      <c r="F8" s="201">
        <v>0</v>
      </c>
      <c r="G8" s="201">
        <v>0</v>
      </c>
      <c r="H8" s="201">
        <v>0</v>
      </c>
      <c r="I8" s="201">
        <v>0</v>
      </c>
      <c r="J8" s="201">
        <v>0</v>
      </c>
      <c r="K8" s="201">
        <v>0</v>
      </c>
      <c r="L8" s="201">
        <v>0</v>
      </c>
      <c r="M8" s="201">
        <v>0</v>
      </c>
      <c r="N8" s="201">
        <v>0</v>
      </c>
      <c r="O8" s="201">
        <v>0</v>
      </c>
      <c r="P8" s="201">
        <v>0</v>
      </c>
      <c r="Q8" s="201">
        <v>0</v>
      </c>
      <c r="R8" s="201">
        <v>0</v>
      </c>
      <c r="S8" s="201">
        <v>0</v>
      </c>
      <c r="T8" s="202">
        <v>0</v>
      </c>
      <c r="U8" s="203">
        <v>0</v>
      </c>
      <c r="V8" s="201">
        <v>0</v>
      </c>
      <c r="W8" s="204">
        <v>0</v>
      </c>
    </row>
    <row r="9" spans="1:23" ht="17.100000000000001" customHeight="1">
      <c r="A9" s="252">
        <v>2</v>
      </c>
      <c r="B9" s="205" t="s">
        <v>28</v>
      </c>
      <c r="C9" s="206">
        <v>1</v>
      </c>
      <c r="D9" s="207">
        <v>0</v>
      </c>
      <c r="E9" s="207">
        <v>0</v>
      </c>
      <c r="F9" s="207">
        <v>0</v>
      </c>
      <c r="G9" s="207">
        <v>0</v>
      </c>
      <c r="H9" s="207">
        <v>0</v>
      </c>
      <c r="I9" s="207">
        <v>9</v>
      </c>
      <c r="J9" s="207">
        <v>0</v>
      </c>
      <c r="K9" s="207">
        <v>7</v>
      </c>
      <c r="L9" s="207">
        <v>0</v>
      </c>
      <c r="M9" s="207">
        <v>5</v>
      </c>
      <c r="N9" s="207">
        <v>0</v>
      </c>
      <c r="O9" s="207">
        <v>0</v>
      </c>
      <c r="P9" s="207">
        <v>0</v>
      </c>
      <c r="Q9" s="207">
        <v>0</v>
      </c>
      <c r="R9" s="207">
        <v>0</v>
      </c>
      <c r="S9" s="207">
        <v>1</v>
      </c>
      <c r="T9" s="208">
        <v>23</v>
      </c>
      <c r="U9" s="209">
        <v>0</v>
      </c>
      <c r="V9" s="207">
        <v>2</v>
      </c>
      <c r="W9" s="210">
        <v>0</v>
      </c>
    </row>
    <row r="10" spans="1:23" ht="17.100000000000001" customHeight="1">
      <c r="A10" s="252">
        <v>3</v>
      </c>
      <c r="B10" s="205" t="s">
        <v>29</v>
      </c>
      <c r="C10" s="206">
        <v>0</v>
      </c>
      <c r="D10" s="207">
        <v>0</v>
      </c>
      <c r="E10" s="207">
        <v>0</v>
      </c>
      <c r="F10" s="207">
        <v>0</v>
      </c>
      <c r="G10" s="207">
        <v>0</v>
      </c>
      <c r="H10" s="207">
        <v>0</v>
      </c>
      <c r="I10" s="207">
        <v>0</v>
      </c>
      <c r="J10" s="207">
        <v>0</v>
      </c>
      <c r="K10" s="207">
        <v>0</v>
      </c>
      <c r="L10" s="207">
        <v>0</v>
      </c>
      <c r="M10" s="207">
        <v>0</v>
      </c>
      <c r="N10" s="207">
        <v>0</v>
      </c>
      <c r="O10" s="207">
        <v>0</v>
      </c>
      <c r="P10" s="207">
        <v>0</v>
      </c>
      <c r="Q10" s="207">
        <v>0</v>
      </c>
      <c r="R10" s="207">
        <v>0</v>
      </c>
      <c r="S10" s="207">
        <v>0</v>
      </c>
      <c r="T10" s="208">
        <v>0</v>
      </c>
      <c r="U10" s="209">
        <v>0</v>
      </c>
      <c r="V10" s="207">
        <v>0</v>
      </c>
      <c r="W10" s="210">
        <v>0</v>
      </c>
    </row>
    <row r="11" spans="1:23" ht="17.100000000000001" customHeight="1">
      <c r="A11" s="252">
        <v>4</v>
      </c>
      <c r="B11" s="205" t="s">
        <v>30</v>
      </c>
      <c r="C11" s="206">
        <v>0</v>
      </c>
      <c r="D11" s="207">
        <v>0</v>
      </c>
      <c r="E11" s="207">
        <v>0</v>
      </c>
      <c r="F11" s="207">
        <v>0</v>
      </c>
      <c r="G11" s="207">
        <v>0</v>
      </c>
      <c r="H11" s="207">
        <v>0</v>
      </c>
      <c r="I11" s="207">
        <v>0</v>
      </c>
      <c r="J11" s="207">
        <v>0</v>
      </c>
      <c r="K11" s="207">
        <v>0</v>
      </c>
      <c r="L11" s="207">
        <v>0</v>
      </c>
      <c r="M11" s="207">
        <v>0</v>
      </c>
      <c r="N11" s="207">
        <v>0</v>
      </c>
      <c r="O11" s="207">
        <v>0</v>
      </c>
      <c r="P11" s="207">
        <v>0</v>
      </c>
      <c r="Q11" s="207">
        <v>0</v>
      </c>
      <c r="R11" s="207">
        <v>0</v>
      </c>
      <c r="S11" s="207">
        <v>0</v>
      </c>
      <c r="T11" s="208">
        <v>0</v>
      </c>
      <c r="U11" s="209">
        <v>0</v>
      </c>
      <c r="V11" s="207">
        <v>0</v>
      </c>
      <c r="W11" s="210">
        <v>0</v>
      </c>
    </row>
    <row r="12" spans="1:23" ht="17.100000000000001" customHeight="1">
      <c r="A12" s="252">
        <v>5</v>
      </c>
      <c r="B12" s="205" t="s">
        <v>31</v>
      </c>
      <c r="C12" s="206">
        <v>0</v>
      </c>
      <c r="D12" s="207">
        <v>0</v>
      </c>
      <c r="E12" s="207">
        <v>0</v>
      </c>
      <c r="F12" s="207">
        <v>0</v>
      </c>
      <c r="G12" s="207">
        <v>0</v>
      </c>
      <c r="H12" s="207">
        <v>0</v>
      </c>
      <c r="I12" s="207">
        <v>0</v>
      </c>
      <c r="J12" s="207">
        <v>0</v>
      </c>
      <c r="K12" s="207">
        <v>0</v>
      </c>
      <c r="L12" s="207">
        <v>0</v>
      </c>
      <c r="M12" s="207">
        <v>0</v>
      </c>
      <c r="N12" s="207">
        <v>0</v>
      </c>
      <c r="O12" s="207">
        <v>0</v>
      </c>
      <c r="P12" s="207">
        <v>0</v>
      </c>
      <c r="Q12" s="207">
        <v>0</v>
      </c>
      <c r="R12" s="207">
        <v>0</v>
      </c>
      <c r="S12" s="207">
        <v>0</v>
      </c>
      <c r="T12" s="208">
        <v>0</v>
      </c>
      <c r="U12" s="209">
        <v>0</v>
      </c>
      <c r="V12" s="207">
        <v>0</v>
      </c>
      <c r="W12" s="210">
        <v>0</v>
      </c>
    </row>
    <row r="13" spans="1:23" ht="17.100000000000001" customHeight="1">
      <c r="A13" s="252">
        <v>6</v>
      </c>
      <c r="B13" s="205" t="s">
        <v>32</v>
      </c>
      <c r="C13" s="206">
        <v>0</v>
      </c>
      <c r="D13" s="207">
        <v>0</v>
      </c>
      <c r="E13" s="207">
        <v>0</v>
      </c>
      <c r="F13" s="207">
        <v>0</v>
      </c>
      <c r="G13" s="207">
        <v>0</v>
      </c>
      <c r="H13" s="207">
        <v>0</v>
      </c>
      <c r="I13" s="207">
        <v>0</v>
      </c>
      <c r="J13" s="207">
        <v>0</v>
      </c>
      <c r="K13" s="207">
        <v>0</v>
      </c>
      <c r="L13" s="207">
        <v>0</v>
      </c>
      <c r="M13" s="207">
        <v>0</v>
      </c>
      <c r="N13" s="207">
        <v>0</v>
      </c>
      <c r="O13" s="207">
        <v>0</v>
      </c>
      <c r="P13" s="207">
        <v>0</v>
      </c>
      <c r="Q13" s="207">
        <v>0</v>
      </c>
      <c r="R13" s="207">
        <v>0</v>
      </c>
      <c r="S13" s="207">
        <v>0</v>
      </c>
      <c r="T13" s="208">
        <v>0</v>
      </c>
      <c r="U13" s="209">
        <v>0</v>
      </c>
      <c r="V13" s="207">
        <v>0</v>
      </c>
      <c r="W13" s="210">
        <v>0</v>
      </c>
    </row>
    <row r="14" spans="1:23" ht="17.100000000000001" customHeight="1">
      <c r="A14" s="252">
        <v>7</v>
      </c>
      <c r="B14" s="205" t="s">
        <v>33</v>
      </c>
      <c r="C14" s="206">
        <v>0</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8">
        <v>0</v>
      </c>
      <c r="U14" s="209">
        <v>0</v>
      </c>
      <c r="V14" s="207">
        <v>0</v>
      </c>
      <c r="W14" s="210">
        <v>0</v>
      </c>
    </row>
    <row r="15" spans="1:23" ht="17.100000000000001" customHeight="1">
      <c r="A15" s="252">
        <v>8</v>
      </c>
      <c r="B15" s="205" t="s">
        <v>34</v>
      </c>
      <c r="C15" s="206">
        <v>0</v>
      </c>
      <c r="D15" s="207">
        <v>0</v>
      </c>
      <c r="E15" s="207">
        <v>0</v>
      </c>
      <c r="F15" s="207">
        <v>0</v>
      </c>
      <c r="G15" s="207">
        <v>0</v>
      </c>
      <c r="H15" s="207">
        <v>0</v>
      </c>
      <c r="I15" s="207">
        <v>0</v>
      </c>
      <c r="J15" s="207">
        <v>0</v>
      </c>
      <c r="K15" s="207">
        <v>0</v>
      </c>
      <c r="L15" s="207">
        <v>0</v>
      </c>
      <c r="M15" s="207">
        <v>0</v>
      </c>
      <c r="N15" s="207">
        <v>0</v>
      </c>
      <c r="O15" s="207">
        <v>0</v>
      </c>
      <c r="P15" s="207">
        <v>0</v>
      </c>
      <c r="Q15" s="207">
        <v>0</v>
      </c>
      <c r="R15" s="207">
        <v>0</v>
      </c>
      <c r="S15" s="207">
        <v>0</v>
      </c>
      <c r="T15" s="208">
        <v>0</v>
      </c>
      <c r="U15" s="209">
        <v>0</v>
      </c>
      <c r="V15" s="207">
        <v>0</v>
      </c>
      <c r="W15" s="210">
        <v>0</v>
      </c>
    </row>
    <row r="16" spans="1:23" ht="17.100000000000001" customHeight="1">
      <c r="A16" s="252">
        <v>9</v>
      </c>
      <c r="B16" s="205" t="s">
        <v>35</v>
      </c>
      <c r="C16" s="206">
        <v>0</v>
      </c>
      <c r="D16" s="207">
        <v>0</v>
      </c>
      <c r="E16" s="207">
        <v>0</v>
      </c>
      <c r="F16" s="207">
        <v>0</v>
      </c>
      <c r="G16" s="207">
        <v>0</v>
      </c>
      <c r="H16" s="207">
        <v>0</v>
      </c>
      <c r="I16" s="207">
        <v>0</v>
      </c>
      <c r="J16" s="207">
        <v>0</v>
      </c>
      <c r="K16" s="207">
        <v>0</v>
      </c>
      <c r="L16" s="207">
        <v>0</v>
      </c>
      <c r="M16" s="207">
        <v>0</v>
      </c>
      <c r="N16" s="207">
        <v>0</v>
      </c>
      <c r="O16" s="207">
        <v>0</v>
      </c>
      <c r="P16" s="207">
        <v>0</v>
      </c>
      <c r="Q16" s="207">
        <v>0</v>
      </c>
      <c r="R16" s="207">
        <v>0</v>
      </c>
      <c r="S16" s="207">
        <v>0</v>
      </c>
      <c r="T16" s="208">
        <v>0</v>
      </c>
      <c r="U16" s="209">
        <v>0</v>
      </c>
      <c r="V16" s="207">
        <v>0</v>
      </c>
      <c r="W16" s="210">
        <v>0</v>
      </c>
    </row>
    <row r="17" spans="1:23" ht="17.100000000000001" customHeight="1">
      <c r="A17" s="252">
        <v>10</v>
      </c>
      <c r="B17" s="205" t="s">
        <v>36</v>
      </c>
      <c r="C17" s="206">
        <v>0</v>
      </c>
      <c r="D17" s="207">
        <v>0</v>
      </c>
      <c r="E17" s="207">
        <v>0</v>
      </c>
      <c r="F17" s="207">
        <v>0</v>
      </c>
      <c r="G17" s="207">
        <v>0</v>
      </c>
      <c r="H17" s="207">
        <v>0</v>
      </c>
      <c r="I17" s="207">
        <v>0</v>
      </c>
      <c r="J17" s="207">
        <v>0</v>
      </c>
      <c r="K17" s="207">
        <v>0</v>
      </c>
      <c r="L17" s="207">
        <v>0</v>
      </c>
      <c r="M17" s="207">
        <v>0</v>
      </c>
      <c r="N17" s="207">
        <v>0</v>
      </c>
      <c r="O17" s="207">
        <v>0</v>
      </c>
      <c r="P17" s="207">
        <v>0</v>
      </c>
      <c r="Q17" s="207">
        <v>0</v>
      </c>
      <c r="R17" s="207">
        <v>0</v>
      </c>
      <c r="S17" s="207">
        <v>0</v>
      </c>
      <c r="T17" s="208">
        <v>0</v>
      </c>
      <c r="U17" s="209">
        <v>0</v>
      </c>
      <c r="V17" s="207">
        <v>0</v>
      </c>
      <c r="W17" s="210">
        <v>0</v>
      </c>
    </row>
    <row r="18" spans="1:23" ht="17.100000000000001" customHeight="1">
      <c r="A18" s="252">
        <v>11</v>
      </c>
      <c r="B18" s="205" t="s">
        <v>37</v>
      </c>
      <c r="C18" s="206" t="s">
        <v>917</v>
      </c>
      <c r="D18" s="207" t="s">
        <v>917</v>
      </c>
      <c r="E18" s="207" t="s">
        <v>917</v>
      </c>
      <c r="F18" s="207" t="s">
        <v>917</v>
      </c>
      <c r="G18" s="207" t="s">
        <v>917</v>
      </c>
      <c r="H18" s="207" t="s">
        <v>917</v>
      </c>
      <c r="I18" s="207" t="s">
        <v>917</v>
      </c>
      <c r="J18" s="207" t="s">
        <v>917</v>
      </c>
      <c r="K18" s="207" t="s">
        <v>917</v>
      </c>
      <c r="L18" s="207" t="s">
        <v>917</v>
      </c>
      <c r="M18" s="207" t="s">
        <v>917</v>
      </c>
      <c r="N18" s="207" t="s">
        <v>917</v>
      </c>
      <c r="O18" s="207" t="s">
        <v>917</v>
      </c>
      <c r="P18" s="207" t="s">
        <v>917</v>
      </c>
      <c r="Q18" s="207" t="s">
        <v>917</v>
      </c>
      <c r="R18" s="207" t="s">
        <v>917</v>
      </c>
      <c r="S18" s="207" t="s">
        <v>917</v>
      </c>
      <c r="T18" s="208" t="s">
        <v>917</v>
      </c>
      <c r="U18" s="209" t="s">
        <v>917</v>
      </c>
      <c r="V18" s="207" t="s">
        <v>917</v>
      </c>
      <c r="W18" s="210" t="s">
        <v>917</v>
      </c>
    </row>
    <row r="19" spans="1:23" ht="17.100000000000001" customHeight="1">
      <c r="A19" s="252">
        <v>12</v>
      </c>
      <c r="B19" s="205" t="s">
        <v>38</v>
      </c>
      <c r="C19" s="206">
        <v>0</v>
      </c>
      <c r="D19" s="207">
        <v>0</v>
      </c>
      <c r="E19" s="207">
        <v>0</v>
      </c>
      <c r="F19" s="207">
        <v>0</v>
      </c>
      <c r="G19" s="207">
        <v>0</v>
      </c>
      <c r="H19" s="207">
        <v>0</v>
      </c>
      <c r="I19" s="207">
        <v>0</v>
      </c>
      <c r="J19" s="207">
        <v>0</v>
      </c>
      <c r="K19" s="207">
        <v>0</v>
      </c>
      <c r="L19" s="207">
        <v>0</v>
      </c>
      <c r="M19" s="207">
        <v>0</v>
      </c>
      <c r="N19" s="207">
        <v>0</v>
      </c>
      <c r="O19" s="207">
        <v>0</v>
      </c>
      <c r="P19" s="207">
        <v>0</v>
      </c>
      <c r="Q19" s="207">
        <v>0</v>
      </c>
      <c r="R19" s="207">
        <v>0</v>
      </c>
      <c r="S19" s="207">
        <v>0</v>
      </c>
      <c r="T19" s="208">
        <v>0</v>
      </c>
      <c r="U19" s="209">
        <v>0</v>
      </c>
      <c r="V19" s="207">
        <v>0</v>
      </c>
      <c r="W19" s="210">
        <v>0</v>
      </c>
    </row>
    <row r="20" spans="1:23" ht="17.100000000000001" customHeight="1">
      <c r="A20" s="252">
        <v>13</v>
      </c>
      <c r="B20" s="205" t="s">
        <v>39</v>
      </c>
      <c r="C20" s="206">
        <v>0</v>
      </c>
      <c r="D20" s="207">
        <v>0</v>
      </c>
      <c r="E20" s="207">
        <v>0</v>
      </c>
      <c r="F20" s="207">
        <v>0</v>
      </c>
      <c r="G20" s="207">
        <v>0</v>
      </c>
      <c r="H20" s="207">
        <v>0</v>
      </c>
      <c r="I20" s="207">
        <v>0</v>
      </c>
      <c r="J20" s="207">
        <v>0</v>
      </c>
      <c r="K20" s="207">
        <v>0</v>
      </c>
      <c r="L20" s="207">
        <v>0</v>
      </c>
      <c r="M20" s="207">
        <v>0</v>
      </c>
      <c r="N20" s="207">
        <v>0</v>
      </c>
      <c r="O20" s="207">
        <v>0</v>
      </c>
      <c r="P20" s="207">
        <v>0</v>
      </c>
      <c r="Q20" s="207">
        <v>0</v>
      </c>
      <c r="R20" s="207">
        <v>0</v>
      </c>
      <c r="S20" s="207">
        <v>0</v>
      </c>
      <c r="T20" s="208">
        <v>0</v>
      </c>
      <c r="U20" s="209">
        <v>0</v>
      </c>
      <c r="V20" s="207">
        <v>0</v>
      </c>
      <c r="W20" s="210">
        <v>0</v>
      </c>
    </row>
    <row r="21" spans="1:23" ht="18">
      <c r="A21" s="252">
        <v>14</v>
      </c>
      <c r="B21" s="211" t="s">
        <v>40</v>
      </c>
      <c r="C21" s="206">
        <v>0</v>
      </c>
      <c r="D21" s="207">
        <v>0</v>
      </c>
      <c r="E21" s="207">
        <v>0</v>
      </c>
      <c r="F21" s="207">
        <v>0</v>
      </c>
      <c r="G21" s="207">
        <v>0</v>
      </c>
      <c r="H21" s="207">
        <v>0</v>
      </c>
      <c r="I21" s="207">
        <v>0</v>
      </c>
      <c r="J21" s="207">
        <v>0</v>
      </c>
      <c r="K21" s="207">
        <v>0</v>
      </c>
      <c r="L21" s="207">
        <v>0</v>
      </c>
      <c r="M21" s="207">
        <v>0</v>
      </c>
      <c r="N21" s="207">
        <v>0</v>
      </c>
      <c r="O21" s="207">
        <v>0</v>
      </c>
      <c r="P21" s="207">
        <v>0</v>
      </c>
      <c r="Q21" s="207">
        <v>0</v>
      </c>
      <c r="R21" s="207">
        <v>0</v>
      </c>
      <c r="S21" s="207">
        <v>0</v>
      </c>
      <c r="T21" s="208">
        <v>0</v>
      </c>
      <c r="U21" s="209">
        <v>0</v>
      </c>
      <c r="V21" s="207">
        <v>0</v>
      </c>
      <c r="W21" s="210">
        <v>0</v>
      </c>
    </row>
    <row r="22" spans="1:23" ht="17.100000000000001" customHeight="1">
      <c r="A22" s="252">
        <v>15</v>
      </c>
      <c r="B22" s="205" t="s">
        <v>41</v>
      </c>
      <c r="C22" s="206">
        <v>0</v>
      </c>
      <c r="D22" s="207">
        <v>0</v>
      </c>
      <c r="E22" s="207">
        <v>0</v>
      </c>
      <c r="F22" s="207">
        <v>0</v>
      </c>
      <c r="G22" s="207">
        <v>0</v>
      </c>
      <c r="H22" s="207">
        <v>0</v>
      </c>
      <c r="I22" s="207">
        <v>0</v>
      </c>
      <c r="J22" s="207">
        <v>0</v>
      </c>
      <c r="K22" s="207">
        <v>0</v>
      </c>
      <c r="L22" s="207">
        <v>0</v>
      </c>
      <c r="M22" s="207">
        <v>0</v>
      </c>
      <c r="N22" s="207">
        <v>0</v>
      </c>
      <c r="O22" s="207">
        <v>0</v>
      </c>
      <c r="P22" s="207">
        <v>0</v>
      </c>
      <c r="Q22" s="207">
        <v>0</v>
      </c>
      <c r="R22" s="207">
        <v>0</v>
      </c>
      <c r="S22" s="207">
        <v>0</v>
      </c>
      <c r="T22" s="208">
        <v>0</v>
      </c>
      <c r="U22" s="209">
        <v>0</v>
      </c>
      <c r="V22" s="207">
        <v>0</v>
      </c>
      <c r="W22" s="210">
        <v>0</v>
      </c>
    </row>
    <row r="23" spans="1:23" ht="17.100000000000001" customHeight="1">
      <c r="A23" s="252">
        <v>16</v>
      </c>
      <c r="B23" s="205" t="s">
        <v>42</v>
      </c>
      <c r="C23" s="206">
        <v>0</v>
      </c>
      <c r="D23" s="207">
        <v>0</v>
      </c>
      <c r="E23" s="207">
        <v>0</v>
      </c>
      <c r="F23" s="207">
        <v>0</v>
      </c>
      <c r="G23" s="207">
        <v>0</v>
      </c>
      <c r="H23" s="207">
        <v>0</v>
      </c>
      <c r="I23" s="207">
        <v>0</v>
      </c>
      <c r="J23" s="207">
        <v>0</v>
      </c>
      <c r="K23" s="207">
        <v>0</v>
      </c>
      <c r="L23" s="207">
        <v>0</v>
      </c>
      <c r="M23" s="207">
        <v>0</v>
      </c>
      <c r="N23" s="207">
        <v>0</v>
      </c>
      <c r="O23" s="207">
        <v>0</v>
      </c>
      <c r="P23" s="207">
        <v>0</v>
      </c>
      <c r="Q23" s="207">
        <v>0</v>
      </c>
      <c r="R23" s="207">
        <v>0</v>
      </c>
      <c r="S23" s="207">
        <v>0</v>
      </c>
      <c r="T23" s="208">
        <v>0</v>
      </c>
      <c r="U23" s="209">
        <v>0</v>
      </c>
      <c r="V23" s="207">
        <v>0</v>
      </c>
      <c r="W23" s="210">
        <v>0</v>
      </c>
    </row>
    <row r="24" spans="1:23" ht="17.100000000000001" customHeight="1">
      <c r="A24" s="252">
        <v>17</v>
      </c>
      <c r="B24" s="205" t="s">
        <v>43</v>
      </c>
      <c r="C24" s="206">
        <v>0</v>
      </c>
      <c r="D24" s="207">
        <v>0</v>
      </c>
      <c r="E24" s="207">
        <v>0</v>
      </c>
      <c r="F24" s="207">
        <v>0</v>
      </c>
      <c r="G24" s="207">
        <v>0</v>
      </c>
      <c r="H24" s="207">
        <v>0</v>
      </c>
      <c r="I24" s="207">
        <v>0</v>
      </c>
      <c r="J24" s="207">
        <v>0</v>
      </c>
      <c r="K24" s="207">
        <v>0</v>
      </c>
      <c r="L24" s="207">
        <v>0</v>
      </c>
      <c r="M24" s="207">
        <v>0</v>
      </c>
      <c r="N24" s="207">
        <v>0</v>
      </c>
      <c r="O24" s="207">
        <v>0</v>
      </c>
      <c r="P24" s="207">
        <v>0</v>
      </c>
      <c r="Q24" s="207">
        <v>0</v>
      </c>
      <c r="R24" s="207">
        <v>0</v>
      </c>
      <c r="S24" s="207">
        <v>0</v>
      </c>
      <c r="T24" s="208">
        <v>0</v>
      </c>
      <c r="U24" s="209">
        <v>0</v>
      </c>
      <c r="V24" s="207">
        <v>0</v>
      </c>
      <c r="W24" s="210">
        <v>0</v>
      </c>
    </row>
    <row r="25" spans="1:23" ht="17.100000000000001" customHeight="1">
      <c r="A25" s="252">
        <v>18</v>
      </c>
      <c r="B25" s="205" t="s">
        <v>44</v>
      </c>
      <c r="C25" s="206">
        <v>3</v>
      </c>
      <c r="D25" s="207">
        <v>0</v>
      </c>
      <c r="E25" s="207">
        <v>0</v>
      </c>
      <c r="F25" s="207">
        <v>0</v>
      </c>
      <c r="G25" s="207">
        <v>0</v>
      </c>
      <c r="H25" s="207">
        <v>0</v>
      </c>
      <c r="I25" s="207">
        <v>7</v>
      </c>
      <c r="J25" s="207">
        <v>5</v>
      </c>
      <c r="K25" s="207">
        <v>2</v>
      </c>
      <c r="L25" s="207">
        <v>3</v>
      </c>
      <c r="M25" s="207">
        <v>1</v>
      </c>
      <c r="N25" s="207">
        <v>1</v>
      </c>
      <c r="O25" s="207">
        <v>0</v>
      </c>
      <c r="P25" s="207">
        <v>0</v>
      </c>
      <c r="Q25" s="207">
        <v>1</v>
      </c>
      <c r="R25" s="207">
        <v>0</v>
      </c>
      <c r="S25" s="207">
        <v>0</v>
      </c>
      <c r="T25" s="208">
        <v>23</v>
      </c>
      <c r="U25" s="209">
        <v>0</v>
      </c>
      <c r="V25" s="207">
        <v>5</v>
      </c>
      <c r="W25" s="210">
        <v>6</v>
      </c>
    </row>
    <row r="26" spans="1:23" ht="17.100000000000001" customHeight="1">
      <c r="A26" s="252">
        <v>19</v>
      </c>
      <c r="B26" s="205" t="s">
        <v>45</v>
      </c>
      <c r="C26" s="206">
        <v>0</v>
      </c>
      <c r="D26" s="207">
        <v>0</v>
      </c>
      <c r="E26" s="207">
        <v>0</v>
      </c>
      <c r="F26" s="207">
        <v>0</v>
      </c>
      <c r="G26" s="207">
        <v>0</v>
      </c>
      <c r="H26" s="207">
        <v>0</v>
      </c>
      <c r="I26" s="207">
        <v>0</v>
      </c>
      <c r="J26" s="207">
        <v>0</v>
      </c>
      <c r="K26" s="207">
        <v>0</v>
      </c>
      <c r="L26" s="207">
        <v>0</v>
      </c>
      <c r="M26" s="207">
        <v>0</v>
      </c>
      <c r="N26" s="207">
        <v>0</v>
      </c>
      <c r="O26" s="207">
        <v>0</v>
      </c>
      <c r="P26" s="207">
        <v>0</v>
      </c>
      <c r="Q26" s="207">
        <v>0</v>
      </c>
      <c r="R26" s="207">
        <v>0</v>
      </c>
      <c r="S26" s="207">
        <v>0</v>
      </c>
      <c r="T26" s="208">
        <v>0</v>
      </c>
      <c r="U26" s="209">
        <v>0</v>
      </c>
      <c r="V26" s="207">
        <v>0</v>
      </c>
      <c r="W26" s="210">
        <v>0</v>
      </c>
    </row>
    <row r="27" spans="1:23" ht="17.100000000000001" customHeight="1">
      <c r="A27" s="252">
        <v>20</v>
      </c>
      <c r="B27" s="205" t="s">
        <v>46</v>
      </c>
      <c r="C27" s="206">
        <v>0</v>
      </c>
      <c r="D27" s="207">
        <v>0</v>
      </c>
      <c r="E27" s="207">
        <v>0</v>
      </c>
      <c r="F27" s="207">
        <v>0</v>
      </c>
      <c r="G27" s="207">
        <v>0</v>
      </c>
      <c r="H27" s="207">
        <v>0</v>
      </c>
      <c r="I27" s="207">
        <v>0</v>
      </c>
      <c r="J27" s="207">
        <v>0</v>
      </c>
      <c r="K27" s="207">
        <v>0</v>
      </c>
      <c r="L27" s="207">
        <v>0</v>
      </c>
      <c r="M27" s="207">
        <v>0</v>
      </c>
      <c r="N27" s="207">
        <v>0</v>
      </c>
      <c r="O27" s="207">
        <v>0</v>
      </c>
      <c r="P27" s="207">
        <v>0</v>
      </c>
      <c r="Q27" s="207">
        <v>0</v>
      </c>
      <c r="R27" s="207">
        <v>0</v>
      </c>
      <c r="S27" s="207">
        <v>0</v>
      </c>
      <c r="T27" s="208">
        <v>0</v>
      </c>
      <c r="U27" s="209">
        <v>0</v>
      </c>
      <c r="V27" s="207">
        <v>0</v>
      </c>
      <c r="W27" s="210">
        <v>0</v>
      </c>
    </row>
    <row r="28" spans="1:23" ht="17.100000000000001" customHeight="1">
      <c r="A28" s="252">
        <v>21</v>
      </c>
      <c r="B28" s="205" t="s">
        <v>47</v>
      </c>
      <c r="C28" s="206">
        <v>0</v>
      </c>
      <c r="D28" s="207">
        <v>0</v>
      </c>
      <c r="E28" s="207">
        <v>0</v>
      </c>
      <c r="F28" s="207">
        <v>0</v>
      </c>
      <c r="G28" s="207">
        <v>0</v>
      </c>
      <c r="H28" s="207">
        <v>0</v>
      </c>
      <c r="I28" s="207">
        <v>0</v>
      </c>
      <c r="J28" s="207">
        <v>0</v>
      </c>
      <c r="K28" s="207">
        <v>0</v>
      </c>
      <c r="L28" s="207">
        <v>0</v>
      </c>
      <c r="M28" s="207">
        <v>0</v>
      </c>
      <c r="N28" s="207">
        <v>0</v>
      </c>
      <c r="O28" s="207">
        <v>0</v>
      </c>
      <c r="P28" s="207">
        <v>0</v>
      </c>
      <c r="Q28" s="207">
        <v>0</v>
      </c>
      <c r="R28" s="207">
        <v>0</v>
      </c>
      <c r="S28" s="207">
        <v>0</v>
      </c>
      <c r="T28" s="208">
        <v>0</v>
      </c>
      <c r="U28" s="209">
        <v>0</v>
      </c>
      <c r="V28" s="207">
        <v>0</v>
      </c>
      <c r="W28" s="210">
        <v>0</v>
      </c>
    </row>
    <row r="29" spans="1:23" ht="17.100000000000001" customHeight="1">
      <c r="A29" s="252">
        <v>22</v>
      </c>
      <c r="B29" s="205" t="s">
        <v>48</v>
      </c>
      <c r="C29" s="206">
        <v>0</v>
      </c>
      <c r="D29" s="207">
        <v>0</v>
      </c>
      <c r="E29" s="207">
        <v>0</v>
      </c>
      <c r="F29" s="207">
        <v>0</v>
      </c>
      <c r="G29" s="207">
        <v>0</v>
      </c>
      <c r="H29" s="207">
        <v>0</v>
      </c>
      <c r="I29" s="207">
        <v>0</v>
      </c>
      <c r="J29" s="207">
        <v>0</v>
      </c>
      <c r="K29" s="207">
        <v>0</v>
      </c>
      <c r="L29" s="207">
        <v>0</v>
      </c>
      <c r="M29" s="207">
        <v>0</v>
      </c>
      <c r="N29" s="207">
        <v>0</v>
      </c>
      <c r="O29" s="207">
        <v>0</v>
      </c>
      <c r="P29" s="207">
        <v>0</v>
      </c>
      <c r="Q29" s="207">
        <v>0</v>
      </c>
      <c r="R29" s="207">
        <v>0</v>
      </c>
      <c r="S29" s="207">
        <v>0</v>
      </c>
      <c r="T29" s="208">
        <v>0</v>
      </c>
      <c r="U29" s="209">
        <v>0</v>
      </c>
      <c r="V29" s="207">
        <v>0</v>
      </c>
      <c r="W29" s="210">
        <v>0</v>
      </c>
    </row>
    <row r="30" spans="1:23" ht="17.100000000000001" customHeight="1">
      <c r="A30" s="252">
        <v>23</v>
      </c>
      <c r="B30" s="205" t="s">
        <v>49</v>
      </c>
      <c r="C30" s="206">
        <v>0</v>
      </c>
      <c r="D30" s="207">
        <v>0</v>
      </c>
      <c r="E30" s="207">
        <v>4</v>
      </c>
      <c r="F30" s="207">
        <v>1</v>
      </c>
      <c r="G30" s="207">
        <v>1</v>
      </c>
      <c r="H30" s="207">
        <v>0</v>
      </c>
      <c r="I30" s="207">
        <v>12</v>
      </c>
      <c r="J30" s="207">
        <v>3</v>
      </c>
      <c r="K30" s="207">
        <v>15</v>
      </c>
      <c r="L30" s="207">
        <v>9</v>
      </c>
      <c r="M30" s="207">
        <v>48</v>
      </c>
      <c r="N30" s="207">
        <v>9</v>
      </c>
      <c r="O30" s="207">
        <v>0</v>
      </c>
      <c r="P30" s="207">
        <v>0</v>
      </c>
      <c r="Q30" s="207">
        <v>1</v>
      </c>
      <c r="R30" s="207">
        <v>0</v>
      </c>
      <c r="S30" s="207">
        <v>2</v>
      </c>
      <c r="T30" s="208">
        <v>105</v>
      </c>
      <c r="U30" s="209">
        <v>3</v>
      </c>
      <c r="V30" s="207">
        <v>0</v>
      </c>
      <c r="W30" s="210">
        <v>21</v>
      </c>
    </row>
    <row r="31" spans="1:23" ht="17.100000000000001" customHeight="1">
      <c r="A31" s="252">
        <v>24</v>
      </c>
      <c r="B31" s="205" t="s">
        <v>50</v>
      </c>
      <c r="C31" s="206">
        <v>0</v>
      </c>
      <c r="D31" s="207">
        <v>0</v>
      </c>
      <c r="E31" s="207">
        <v>0</v>
      </c>
      <c r="F31" s="207">
        <v>0</v>
      </c>
      <c r="G31" s="207">
        <v>0</v>
      </c>
      <c r="H31" s="207">
        <v>0</v>
      </c>
      <c r="I31" s="207">
        <v>0</v>
      </c>
      <c r="J31" s="207">
        <v>0</v>
      </c>
      <c r="K31" s="207">
        <v>0</v>
      </c>
      <c r="L31" s="207">
        <v>0</v>
      </c>
      <c r="M31" s="207">
        <v>0</v>
      </c>
      <c r="N31" s="207">
        <v>0</v>
      </c>
      <c r="O31" s="207">
        <v>0</v>
      </c>
      <c r="P31" s="207">
        <v>0</v>
      </c>
      <c r="Q31" s="207">
        <v>0</v>
      </c>
      <c r="R31" s="207">
        <v>0</v>
      </c>
      <c r="S31" s="207">
        <v>0</v>
      </c>
      <c r="T31" s="208">
        <v>0</v>
      </c>
      <c r="U31" s="209">
        <v>0</v>
      </c>
      <c r="V31" s="207">
        <v>0</v>
      </c>
      <c r="W31" s="210">
        <v>0</v>
      </c>
    </row>
    <row r="32" spans="1:23" ht="17.100000000000001" customHeight="1">
      <c r="A32" s="252">
        <v>25</v>
      </c>
      <c r="B32" s="205" t="s">
        <v>51</v>
      </c>
      <c r="C32" s="206">
        <v>0</v>
      </c>
      <c r="D32" s="207">
        <v>0</v>
      </c>
      <c r="E32" s="207">
        <v>1</v>
      </c>
      <c r="F32" s="207">
        <v>0</v>
      </c>
      <c r="G32" s="207">
        <v>0</v>
      </c>
      <c r="H32" s="207">
        <v>0</v>
      </c>
      <c r="I32" s="207">
        <v>6</v>
      </c>
      <c r="J32" s="207">
        <v>1</v>
      </c>
      <c r="K32" s="207">
        <v>5</v>
      </c>
      <c r="L32" s="207">
        <v>1</v>
      </c>
      <c r="M32" s="207">
        <v>10</v>
      </c>
      <c r="N32" s="207">
        <v>2</v>
      </c>
      <c r="O32" s="207">
        <v>0</v>
      </c>
      <c r="P32" s="207">
        <v>0</v>
      </c>
      <c r="Q32" s="207">
        <v>0</v>
      </c>
      <c r="R32" s="207">
        <v>1</v>
      </c>
      <c r="S32" s="207">
        <v>0</v>
      </c>
      <c r="T32" s="208">
        <v>27</v>
      </c>
      <c r="U32" s="209">
        <v>0</v>
      </c>
      <c r="V32" s="207">
        <v>2</v>
      </c>
      <c r="W32" s="210">
        <v>1</v>
      </c>
    </row>
    <row r="33" spans="1:23" ht="17.100000000000001" customHeight="1">
      <c r="A33" s="252">
        <v>26</v>
      </c>
      <c r="B33" s="205" t="s">
        <v>52</v>
      </c>
      <c r="C33" s="206">
        <v>0</v>
      </c>
      <c r="D33" s="207">
        <v>0</v>
      </c>
      <c r="E33" s="207">
        <v>0</v>
      </c>
      <c r="F33" s="207">
        <v>0</v>
      </c>
      <c r="G33" s="207">
        <v>0</v>
      </c>
      <c r="H33" s="207">
        <v>0</v>
      </c>
      <c r="I33" s="207">
        <v>0</v>
      </c>
      <c r="J33" s="207">
        <v>0</v>
      </c>
      <c r="K33" s="207">
        <v>0</v>
      </c>
      <c r="L33" s="207">
        <v>0</v>
      </c>
      <c r="M33" s="207">
        <v>0</v>
      </c>
      <c r="N33" s="207">
        <v>0</v>
      </c>
      <c r="O33" s="207">
        <v>0</v>
      </c>
      <c r="P33" s="207">
        <v>0</v>
      </c>
      <c r="Q33" s="207">
        <v>0</v>
      </c>
      <c r="R33" s="207">
        <v>0</v>
      </c>
      <c r="S33" s="207">
        <v>0</v>
      </c>
      <c r="T33" s="208">
        <v>0</v>
      </c>
      <c r="U33" s="209">
        <v>0</v>
      </c>
      <c r="V33" s="207">
        <v>0</v>
      </c>
      <c r="W33" s="210">
        <v>0</v>
      </c>
    </row>
    <row r="34" spans="1:23" ht="17.100000000000001" customHeight="1">
      <c r="A34" s="252">
        <v>27</v>
      </c>
      <c r="B34" s="205" t="s">
        <v>53</v>
      </c>
      <c r="C34" s="206">
        <v>0</v>
      </c>
      <c r="D34" s="207">
        <v>0</v>
      </c>
      <c r="E34" s="207">
        <v>0</v>
      </c>
      <c r="F34" s="207">
        <v>0</v>
      </c>
      <c r="G34" s="207">
        <v>0</v>
      </c>
      <c r="H34" s="207">
        <v>0</v>
      </c>
      <c r="I34" s="207">
        <v>0</v>
      </c>
      <c r="J34" s="207">
        <v>0</v>
      </c>
      <c r="K34" s="207">
        <v>0</v>
      </c>
      <c r="L34" s="207">
        <v>0</v>
      </c>
      <c r="M34" s="207">
        <v>0</v>
      </c>
      <c r="N34" s="207">
        <v>0</v>
      </c>
      <c r="O34" s="207">
        <v>0</v>
      </c>
      <c r="P34" s="207">
        <v>0</v>
      </c>
      <c r="Q34" s="207">
        <v>0</v>
      </c>
      <c r="R34" s="207">
        <v>0</v>
      </c>
      <c r="S34" s="207">
        <v>0</v>
      </c>
      <c r="T34" s="208">
        <v>0</v>
      </c>
      <c r="U34" s="209">
        <v>0</v>
      </c>
      <c r="V34" s="207">
        <v>0</v>
      </c>
      <c r="W34" s="210">
        <v>0</v>
      </c>
    </row>
    <row r="35" spans="1:23" ht="17.100000000000001" customHeight="1" thickBot="1">
      <c r="A35" s="253">
        <v>28</v>
      </c>
      <c r="B35" s="212" t="s">
        <v>54</v>
      </c>
      <c r="C35" s="213">
        <v>0</v>
      </c>
      <c r="D35" s="214">
        <v>0</v>
      </c>
      <c r="E35" s="214">
        <v>0</v>
      </c>
      <c r="F35" s="214">
        <v>0</v>
      </c>
      <c r="G35" s="214">
        <v>0</v>
      </c>
      <c r="H35" s="214">
        <v>0</v>
      </c>
      <c r="I35" s="214">
        <v>0</v>
      </c>
      <c r="J35" s="214">
        <v>0</v>
      </c>
      <c r="K35" s="214">
        <v>0</v>
      </c>
      <c r="L35" s="214">
        <v>0</v>
      </c>
      <c r="M35" s="214">
        <v>0</v>
      </c>
      <c r="N35" s="214">
        <v>0</v>
      </c>
      <c r="O35" s="214">
        <v>0</v>
      </c>
      <c r="P35" s="214">
        <v>0</v>
      </c>
      <c r="Q35" s="214">
        <v>0</v>
      </c>
      <c r="R35" s="214">
        <v>0</v>
      </c>
      <c r="S35" s="214">
        <v>0</v>
      </c>
      <c r="T35" s="215">
        <v>0</v>
      </c>
      <c r="U35" s="216">
        <v>0</v>
      </c>
      <c r="V35" s="214">
        <v>0</v>
      </c>
      <c r="W35" s="217">
        <v>0</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20">
    <mergeCell ref="A2:W2"/>
    <mergeCell ref="A3:W3"/>
    <mergeCell ref="A4:A6"/>
    <mergeCell ref="B4:B6"/>
    <mergeCell ref="C4:T4"/>
    <mergeCell ref="U4:W4"/>
    <mergeCell ref="C5:D5"/>
    <mergeCell ref="E5:F5"/>
    <mergeCell ref="G5:H5"/>
    <mergeCell ref="I5:J5"/>
    <mergeCell ref="A37:W37"/>
    <mergeCell ref="A38:W38"/>
    <mergeCell ref="A39:W39"/>
    <mergeCell ref="A40:W40"/>
    <mergeCell ref="K5:L5"/>
    <mergeCell ref="M5:N5"/>
    <mergeCell ref="O5:P5"/>
    <mergeCell ref="Q5:R5"/>
    <mergeCell ref="U5:W5"/>
    <mergeCell ref="A36:W36"/>
  </mergeCells>
  <hyperlinks>
    <hyperlink ref="A1" location="'Table of Contents'!A1" display="Return to Table of Contents" xr:uid="{D34EAC23-DD6B-472D-8049-F7EEDC0CA4F0}"/>
    <hyperlink ref="A42" location="'Table of Contents'!A1" display="Return to Table of Contents" xr:uid="{E3EFCFE7-B85A-4927-927B-126C463E709D}"/>
  </hyperlinks>
  <pageMargins left="0.2" right="0.2" top="0.5" bottom="0.5" header="0" footer="0"/>
  <pageSetup paperSize="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2"/>
  <sheetViews>
    <sheetView showGridLines="0" zoomScaleNormal="100" workbookViewId="0">
      <selection activeCell="W6" sqref="W6"/>
    </sheetView>
  </sheetViews>
  <sheetFormatPr defaultColWidth="11" defaultRowHeight="15" customHeight="1"/>
  <cols>
    <col min="1" max="1" width="9.375" style="50" customWidth="1"/>
    <col min="2" max="2" width="54" bestFit="1" customWidth="1"/>
    <col min="3" max="3" width="6.625" bestFit="1" customWidth="1"/>
    <col min="4" max="4" width="5" bestFit="1" customWidth="1"/>
    <col min="5" max="5" width="6.625" bestFit="1" customWidth="1"/>
    <col min="6" max="6" width="5" bestFit="1" customWidth="1"/>
    <col min="7" max="7" width="6.625" bestFit="1" customWidth="1"/>
    <col min="8" max="8" width="4.875" bestFit="1" customWidth="1"/>
    <col min="9" max="9" width="6.625" bestFit="1" customWidth="1"/>
    <col min="10" max="10" width="5" bestFit="1" customWidth="1"/>
    <col min="11" max="11" width="6.625" bestFit="1" customWidth="1"/>
    <col min="12" max="12" width="5.875" bestFit="1" customWidth="1"/>
    <col min="13" max="13" width="6.625" bestFit="1" customWidth="1"/>
    <col min="14" max="14" width="5.875" bestFit="1" customWidth="1"/>
    <col min="15" max="15" width="6.625" bestFit="1" customWidth="1"/>
    <col min="16" max="16" width="4.875" bestFit="1" customWidth="1"/>
    <col min="17" max="17" width="6.625" bestFit="1" customWidth="1"/>
    <col min="18" max="18" width="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1023" t="s">
        <v>918</v>
      </c>
    </row>
    <row r="2" spans="1:23" ht="123.6" customHeight="1">
      <c r="A2" s="1132" t="s">
        <v>480</v>
      </c>
      <c r="B2" s="1133"/>
      <c r="C2" s="1133"/>
      <c r="D2" s="1133"/>
      <c r="E2" s="1133"/>
      <c r="F2" s="1133"/>
      <c r="G2" s="1133"/>
      <c r="H2" s="1133"/>
      <c r="I2" s="1133"/>
      <c r="J2" s="1133"/>
      <c r="K2" s="1133"/>
      <c r="L2" s="1133"/>
      <c r="M2" s="1133"/>
      <c r="N2" s="1133"/>
      <c r="O2" s="1133"/>
      <c r="P2" s="1133"/>
      <c r="Q2" s="1133"/>
      <c r="R2" s="1133"/>
      <c r="S2" s="1133"/>
      <c r="T2" s="1133"/>
      <c r="U2" s="1133"/>
      <c r="V2" s="1133"/>
      <c r="W2" s="1133"/>
    </row>
    <row r="3" spans="1:23" ht="15" customHeight="1" thickBot="1"/>
    <row r="4" spans="1:23" ht="17.100000000000001" customHeight="1">
      <c r="A4" s="1200" t="s">
        <v>360</v>
      </c>
      <c r="B4" s="1197" t="s">
        <v>359</v>
      </c>
      <c r="C4" s="1203" t="s">
        <v>475</v>
      </c>
      <c r="D4" s="1186"/>
      <c r="E4" s="1186"/>
      <c r="F4" s="1186"/>
      <c r="G4" s="1186"/>
      <c r="H4" s="1186"/>
      <c r="I4" s="1186"/>
      <c r="J4" s="1186"/>
      <c r="K4" s="1186"/>
      <c r="L4" s="1186"/>
      <c r="M4" s="1186"/>
      <c r="N4" s="1186"/>
      <c r="O4" s="1186"/>
      <c r="P4" s="1186"/>
      <c r="Q4" s="1186"/>
      <c r="R4" s="1186"/>
      <c r="S4" s="1186"/>
      <c r="T4" s="1204"/>
      <c r="U4" s="1205" t="s">
        <v>1</v>
      </c>
      <c r="V4" s="1186"/>
      <c r="W4" s="1206"/>
    </row>
    <row r="5" spans="1:23" ht="53.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267">
        <v>0</v>
      </c>
      <c r="B7" s="268" t="s">
        <v>26</v>
      </c>
      <c r="C7" s="269">
        <v>2581</v>
      </c>
      <c r="D7" s="270">
        <v>1787</v>
      </c>
      <c r="E7" s="270">
        <v>1736</v>
      </c>
      <c r="F7" s="270">
        <v>1263</v>
      </c>
      <c r="G7" s="270">
        <v>163</v>
      </c>
      <c r="H7" s="270">
        <v>103</v>
      </c>
      <c r="I7" s="270">
        <v>15078</v>
      </c>
      <c r="J7" s="270">
        <v>8105</v>
      </c>
      <c r="K7" s="270">
        <v>21914</v>
      </c>
      <c r="L7" s="270">
        <v>16089</v>
      </c>
      <c r="M7" s="270">
        <v>22282</v>
      </c>
      <c r="N7" s="270">
        <v>16020</v>
      </c>
      <c r="O7" s="270">
        <v>135</v>
      </c>
      <c r="P7" s="270">
        <v>82</v>
      </c>
      <c r="Q7" s="270">
        <v>2627</v>
      </c>
      <c r="R7" s="270">
        <v>1735</v>
      </c>
      <c r="S7" s="270">
        <v>3876</v>
      </c>
      <c r="T7" s="271">
        <v>115576</v>
      </c>
      <c r="U7" s="272">
        <v>5096</v>
      </c>
      <c r="V7" s="270">
        <v>7330</v>
      </c>
      <c r="W7" s="273">
        <v>61835</v>
      </c>
    </row>
    <row r="8" spans="1:23" ht="17.100000000000001" customHeight="1">
      <c r="A8" s="247">
        <v>1</v>
      </c>
      <c r="B8" s="274" t="s">
        <v>27</v>
      </c>
      <c r="C8" s="275">
        <v>22</v>
      </c>
      <c r="D8" s="38">
        <v>16</v>
      </c>
      <c r="E8" s="38">
        <v>51</v>
      </c>
      <c r="F8" s="38">
        <v>22</v>
      </c>
      <c r="G8" s="38">
        <v>11</v>
      </c>
      <c r="H8" s="38">
        <v>3</v>
      </c>
      <c r="I8" s="38">
        <v>238</v>
      </c>
      <c r="J8" s="38">
        <v>149</v>
      </c>
      <c r="K8" s="38">
        <v>326</v>
      </c>
      <c r="L8" s="38">
        <v>221</v>
      </c>
      <c r="M8" s="38">
        <v>1104</v>
      </c>
      <c r="N8" s="38">
        <v>809</v>
      </c>
      <c r="O8" s="38">
        <v>7</v>
      </c>
      <c r="P8" s="38">
        <v>2</v>
      </c>
      <c r="Q8" s="38">
        <v>108</v>
      </c>
      <c r="R8" s="38">
        <v>65</v>
      </c>
      <c r="S8" s="38">
        <v>55</v>
      </c>
      <c r="T8" s="276">
        <v>3209</v>
      </c>
      <c r="U8" s="51">
        <v>197</v>
      </c>
      <c r="V8" s="38">
        <v>124</v>
      </c>
      <c r="W8" s="40">
        <v>1753</v>
      </c>
    </row>
    <row r="9" spans="1:23" ht="17.100000000000001" customHeight="1">
      <c r="A9" s="248">
        <v>2</v>
      </c>
      <c r="B9" s="277" t="s">
        <v>28</v>
      </c>
      <c r="C9" s="278">
        <v>343</v>
      </c>
      <c r="D9" s="7">
        <v>264</v>
      </c>
      <c r="E9" s="7">
        <v>169</v>
      </c>
      <c r="F9" s="7">
        <v>122</v>
      </c>
      <c r="G9" s="7">
        <v>9</v>
      </c>
      <c r="H9" s="7">
        <v>11</v>
      </c>
      <c r="I9" s="7">
        <v>2492</v>
      </c>
      <c r="J9" s="7">
        <v>1341</v>
      </c>
      <c r="K9" s="7">
        <v>2044</v>
      </c>
      <c r="L9" s="7">
        <v>1598</v>
      </c>
      <c r="M9" s="7">
        <v>810</v>
      </c>
      <c r="N9" s="7">
        <v>627</v>
      </c>
      <c r="O9" s="7">
        <v>16</v>
      </c>
      <c r="P9" s="7">
        <v>8</v>
      </c>
      <c r="Q9" s="7">
        <v>282</v>
      </c>
      <c r="R9" s="7">
        <v>178</v>
      </c>
      <c r="S9" s="7">
        <v>528</v>
      </c>
      <c r="T9" s="279">
        <v>10842</v>
      </c>
      <c r="U9" s="9">
        <v>344</v>
      </c>
      <c r="V9" s="7">
        <v>1114</v>
      </c>
      <c r="W9" s="32">
        <v>6265</v>
      </c>
    </row>
    <row r="10" spans="1:23" ht="17.100000000000001" customHeight="1">
      <c r="A10" s="248">
        <v>3</v>
      </c>
      <c r="B10" s="277" t="s">
        <v>29</v>
      </c>
      <c r="C10" s="278">
        <v>28</v>
      </c>
      <c r="D10" s="7">
        <v>21</v>
      </c>
      <c r="E10" s="7">
        <v>21</v>
      </c>
      <c r="F10" s="7">
        <v>12</v>
      </c>
      <c r="G10" s="7">
        <v>3</v>
      </c>
      <c r="H10" s="7">
        <v>4</v>
      </c>
      <c r="I10" s="7">
        <v>123</v>
      </c>
      <c r="J10" s="7">
        <v>66</v>
      </c>
      <c r="K10" s="7">
        <v>168</v>
      </c>
      <c r="L10" s="7">
        <v>129</v>
      </c>
      <c r="M10" s="7">
        <v>687</v>
      </c>
      <c r="N10" s="7">
        <v>394</v>
      </c>
      <c r="O10" s="7">
        <v>5</v>
      </c>
      <c r="P10" s="7">
        <v>2</v>
      </c>
      <c r="Q10" s="7">
        <v>39</v>
      </c>
      <c r="R10" s="7">
        <v>27</v>
      </c>
      <c r="S10" s="7">
        <v>37</v>
      </c>
      <c r="T10" s="279">
        <v>1766</v>
      </c>
      <c r="U10" s="9">
        <v>100</v>
      </c>
      <c r="V10" s="7">
        <v>20</v>
      </c>
      <c r="W10" s="32">
        <v>1059</v>
      </c>
    </row>
    <row r="11" spans="1:23" ht="17.100000000000001" customHeight="1">
      <c r="A11" s="248">
        <v>4</v>
      </c>
      <c r="B11" s="277" t="s">
        <v>30</v>
      </c>
      <c r="C11" s="278">
        <v>1</v>
      </c>
      <c r="D11" s="7">
        <v>3</v>
      </c>
      <c r="E11" s="7">
        <v>1</v>
      </c>
      <c r="F11" s="7">
        <v>0</v>
      </c>
      <c r="G11" s="7">
        <v>0</v>
      </c>
      <c r="H11" s="7">
        <v>0</v>
      </c>
      <c r="I11" s="7">
        <v>18</v>
      </c>
      <c r="J11" s="7">
        <v>15</v>
      </c>
      <c r="K11" s="7">
        <v>8</v>
      </c>
      <c r="L11" s="7">
        <v>3</v>
      </c>
      <c r="M11" s="7">
        <v>86</v>
      </c>
      <c r="N11" s="7">
        <v>43</v>
      </c>
      <c r="O11" s="7">
        <v>0</v>
      </c>
      <c r="P11" s="7">
        <v>0</v>
      </c>
      <c r="Q11" s="7">
        <v>8</v>
      </c>
      <c r="R11" s="7">
        <v>3</v>
      </c>
      <c r="S11" s="7">
        <v>4</v>
      </c>
      <c r="T11" s="279">
        <v>193</v>
      </c>
      <c r="U11" s="9">
        <v>3</v>
      </c>
      <c r="V11" s="7">
        <v>0</v>
      </c>
      <c r="W11" s="32">
        <v>88</v>
      </c>
    </row>
    <row r="12" spans="1:23" ht="17.100000000000001" customHeight="1">
      <c r="A12" s="248">
        <v>5</v>
      </c>
      <c r="B12" s="277" t="s">
        <v>31</v>
      </c>
      <c r="C12" s="278">
        <v>7</v>
      </c>
      <c r="D12" s="7">
        <v>6</v>
      </c>
      <c r="E12" s="7">
        <v>46</v>
      </c>
      <c r="F12" s="7">
        <v>29</v>
      </c>
      <c r="G12" s="7">
        <v>5</v>
      </c>
      <c r="H12" s="7">
        <v>0</v>
      </c>
      <c r="I12" s="7">
        <v>281</v>
      </c>
      <c r="J12" s="7">
        <v>172</v>
      </c>
      <c r="K12" s="7">
        <v>339</v>
      </c>
      <c r="L12" s="7">
        <v>272</v>
      </c>
      <c r="M12" s="7">
        <v>983</v>
      </c>
      <c r="N12" s="7">
        <v>664</v>
      </c>
      <c r="O12" s="7">
        <v>0</v>
      </c>
      <c r="P12" s="7">
        <v>2</v>
      </c>
      <c r="Q12" s="7">
        <v>82</v>
      </c>
      <c r="R12" s="7">
        <v>72</v>
      </c>
      <c r="S12" s="7">
        <v>229</v>
      </c>
      <c r="T12" s="279">
        <v>3189</v>
      </c>
      <c r="U12" s="9">
        <v>110</v>
      </c>
      <c r="V12" s="7">
        <v>377</v>
      </c>
      <c r="W12" s="32">
        <v>1746</v>
      </c>
    </row>
    <row r="13" spans="1:23" ht="17.100000000000001" customHeight="1">
      <c r="A13" s="248">
        <v>6</v>
      </c>
      <c r="B13" s="277" t="s">
        <v>32</v>
      </c>
      <c r="C13" s="278">
        <v>78</v>
      </c>
      <c r="D13" s="7">
        <v>51</v>
      </c>
      <c r="E13" s="7">
        <v>51</v>
      </c>
      <c r="F13" s="7">
        <v>32</v>
      </c>
      <c r="G13" s="7">
        <v>8</v>
      </c>
      <c r="H13" s="7">
        <v>4</v>
      </c>
      <c r="I13" s="7">
        <v>307</v>
      </c>
      <c r="J13" s="7">
        <v>216</v>
      </c>
      <c r="K13" s="7">
        <v>840</v>
      </c>
      <c r="L13" s="7">
        <v>596</v>
      </c>
      <c r="M13" s="7">
        <v>923</v>
      </c>
      <c r="N13" s="7">
        <v>689</v>
      </c>
      <c r="O13" s="7">
        <v>3</v>
      </c>
      <c r="P13" s="7">
        <v>4</v>
      </c>
      <c r="Q13" s="7">
        <v>58</v>
      </c>
      <c r="R13" s="7">
        <v>39</v>
      </c>
      <c r="S13" s="7">
        <v>248</v>
      </c>
      <c r="T13" s="279">
        <v>4147</v>
      </c>
      <c r="U13" s="9">
        <v>198</v>
      </c>
      <c r="V13" s="7">
        <v>0</v>
      </c>
      <c r="W13" s="32">
        <v>2257</v>
      </c>
    </row>
    <row r="14" spans="1:23" ht="17.100000000000001" customHeight="1">
      <c r="A14" s="248">
        <v>7</v>
      </c>
      <c r="B14" s="277" t="s">
        <v>33</v>
      </c>
      <c r="C14" s="278">
        <v>199</v>
      </c>
      <c r="D14" s="7">
        <v>94</v>
      </c>
      <c r="E14" s="7">
        <v>133</v>
      </c>
      <c r="F14" s="7">
        <v>117</v>
      </c>
      <c r="G14" s="7">
        <v>19</v>
      </c>
      <c r="H14" s="7">
        <v>14</v>
      </c>
      <c r="I14" s="7">
        <v>1681</v>
      </c>
      <c r="J14" s="7">
        <v>612</v>
      </c>
      <c r="K14" s="7">
        <v>543</v>
      </c>
      <c r="L14" s="7">
        <v>299</v>
      </c>
      <c r="M14" s="7">
        <v>2086</v>
      </c>
      <c r="N14" s="7">
        <v>1348</v>
      </c>
      <c r="O14" s="7">
        <v>24</v>
      </c>
      <c r="P14" s="7">
        <v>10</v>
      </c>
      <c r="Q14" s="7">
        <v>614</v>
      </c>
      <c r="R14" s="7">
        <v>328</v>
      </c>
      <c r="S14" s="7">
        <v>67</v>
      </c>
      <c r="T14" s="279">
        <v>8188</v>
      </c>
      <c r="U14" s="9">
        <v>383</v>
      </c>
      <c r="V14" s="7">
        <v>72</v>
      </c>
      <c r="W14" s="32">
        <v>4557</v>
      </c>
    </row>
    <row r="15" spans="1:23" ht="17.100000000000001" customHeight="1">
      <c r="A15" s="248">
        <v>8</v>
      </c>
      <c r="B15" s="277" t="s">
        <v>34</v>
      </c>
      <c r="C15" s="278">
        <v>7</v>
      </c>
      <c r="D15" s="7">
        <v>2</v>
      </c>
      <c r="E15" s="7">
        <v>3</v>
      </c>
      <c r="F15" s="7">
        <v>2</v>
      </c>
      <c r="G15" s="7">
        <v>1</v>
      </c>
      <c r="H15" s="7">
        <v>1</v>
      </c>
      <c r="I15" s="7">
        <v>48</v>
      </c>
      <c r="J15" s="7">
        <v>25</v>
      </c>
      <c r="K15" s="7">
        <v>103</v>
      </c>
      <c r="L15" s="7">
        <v>45</v>
      </c>
      <c r="M15" s="7">
        <v>168</v>
      </c>
      <c r="N15" s="7">
        <v>166</v>
      </c>
      <c r="O15" s="7">
        <v>1</v>
      </c>
      <c r="P15" s="7">
        <v>2</v>
      </c>
      <c r="Q15" s="7">
        <v>2</v>
      </c>
      <c r="R15" s="7">
        <v>15</v>
      </c>
      <c r="S15" s="7">
        <v>43</v>
      </c>
      <c r="T15" s="279">
        <v>634</v>
      </c>
      <c r="U15" s="9">
        <v>38</v>
      </c>
      <c r="V15" s="7">
        <v>45</v>
      </c>
      <c r="W15" s="32">
        <v>362</v>
      </c>
    </row>
    <row r="16" spans="1:23" ht="17.100000000000001" customHeight="1">
      <c r="A16" s="248">
        <v>9</v>
      </c>
      <c r="B16" s="277" t="s">
        <v>35</v>
      </c>
      <c r="C16" s="278">
        <v>6</v>
      </c>
      <c r="D16" s="7">
        <v>0</v>
      </c>
      <c r="E16" s="7">
        <v>28</v>
      </c>
      <c r="F16" s="7">
        <v>17</v>
      </c>
      <c r="G16" s="7">
        <v>5</v>
      </c>
      <c r="H16" s="7">
        <v>1</v>
      </c>
      <c r="I16" s="7">
        <v>109</v>
      </c>
      <c r="J16" s="7">
        <v>55</v>
      </c>
      <c r="K16" s="7">
        <v>73</v>
      </c>
      <c r="L16" s="7">
        <v>34</v>
      </c>
      <c r="M16" s="7">
        <v>618</v>
      </c>
      <c r="N16" s="7">
        <v>345</v>
      </c>
      <c r="O16" s="7">
        <v>0</v>
      </c>
      <c r="P16" s="7">
        <v>1</v>
      </c>
      <c r="Q16" s="7">
        <v>37</v>
      </c>
      <c r="R16" s="7">
        <v>28</v>
      </c>
      <c r="S16" s="7">
        <v>71</v>
      </c>
      <c r="T16" s="279">
        <v>1428</v>
      </c>
      <c r="U16" s="9">
        <v>87</v>
      </c>
      <c r="V16" s="7">
        <v>9</v>
      </c>
      <c r="W16" s="32">
        <v>554</v>
      </c>
    </row>
    <row r="17" spans="1:23" ht="17.100000000000001" customHeight="1">
      <c r="A17" s="248">
        <v>10</v>
      </c>
      <c r="B17" s="277" t="s">
        <v>36</v>
      </c>
      <c r="C17" s="278">
        <v>79</v>
      </c>
      <c r="D17" s="7">
        <v>63</v>
      </c>
      <c r="E17" s="7">
        <v>145</v>
      </c>
      <c r="F17" s="7">
        <v>104</v>
      </c>
      <c r="G17" s="7">
        <v>9</v>
      </c>
      <c r="H17" s="7">
        <v>9</v>
      </c>
      <c r="I17" s="7">
        <v>785</v>
      </c>
      <c r="J17" s="7">
        <v>513</v>
      </c>
      <c r="K17" s="7">
        <v>1316</v>
      </c>
      <c r="L17" s="7">
        <v>982</v>
      </c>
      <c r="M17" s="7">
        <v>1202</v>
      </c>
      <c r="N17" s="7">
        <v>925</v>
      </c>
      <c r="O17" s="7">
        <v>5</v>
      </c>
      <c r="P17" s="7">
        <v>3</v>
      </c>
      <c r="Q17" s="7">
        <v>183</v>
      </c>
      <c r="R17" s="7">
        <v>134</v>
      </c>
      <c r="S17" s="7">
        <v>396</v>
      </c>
      <c r="T17" s="279">
        <v>6853</v>
      </c>
      <c r="U17" s="9">
        <v>322</v>
      </c>
      <c r="V17" s="7">
        <v>284</v>
      </c>
      <c r="W17" s="32">
        <v>4024</v>
      </c>
    </row>
    <row r="18" spans="1:23" ht="17.100000000000001" customHeight="1">
      <c r="A18" s="248">
        <v>11</v>
      </c>
      <c r="B18" s="277" t="s">
        <v>37</v>
      </c>
      <c r="C18" s="278">
        <v>26</v>
      </c>
      <c r="D18" s="7">
        <v>38</v>
      </c>
      <c r="E18" s="7">
        <v>32</v>
      </c>
      <c r="F18" s="7">
        <v>19</v>
      </c>
      <c r="G18" s="7">
        <v>1</v>
      </c>
      <c r="H18" s="7">
        <v>3</v>
      </c>
      <c r="I18" s="7">
        <v>306</v>
      </c>
      <c r="J18" s="7">
        <v>275</v>
      </c>
      <c r="K18" s="7">
        <v>771</v>
      </c>
      <c r="L18" s="7">
        <v>950</v>
      </c>
      <c r="M18" s="7">
        <v>645</v>
      </c>
      <c r="N18" s="7">
        <v>674</v>
      </c>
      <c r="O18" s="7">
        <v>3</v>
      </c>
      <c r="P18" s="7">
        <v>3</v>
      </c>
      <c r="Q18" s="7">
        <v>34</v>
      </c>
      <c r="R18" s="7">
        <v>43</v>
      </c>
      <c r="S18" s="7">
        <v>89</v>
      </c>
      <c r="T18" s="279">
        <v>3912</v>
      </c>
      <c r="U18" s="9">
        <v>137</v>
      </c>
      <c r="V18" s="7">
        <v>595</v>
      </c>
      <c r="W18" s="32">
        <v>2018</v>
      </c>
    </row>
    <row r="19" spans="1:23" ht="17.100000000000001" customHeight="1">
      <c r="A19" s="248">
        <v>12</v>
      </c>
      <c r="B19" s="277" t="s">
        <v>38</v>
      </c>
      <c r="C19" s="278">
        <v>0</v>
      </c>
      <c r="D19" s="7">
        <v>0</v>
      </c>
      <c r="E19" s="7">
        <v>2</v>
      </c>
      <c r="F19" s="7">
        <v>1</v>
      </c>
      <c r="G19" s="7">
        <v>0</v>
      </c>
      <c r="H19" s="7">
        <v>1</v>
      </c>
      <c r="I19" s="7">
        <v>89</v>
      </c>
      <c r="J19" s="7">
        <v>45</v>
      </c>
      <c r="K19" s="7">
        <v>38</v>
      </c>
      <c r="L19" s="7">
        <v>31</v>
      </c>
      <c r="M19" s="7">
        <v>308</v>
      </c>
      <c r="N19" s="7">
        <v>209</v>
      </c>
      <c r="O19" s="7">
        <v>2</v>
      </c>
      <c r="P19" s="7">
        <v>0</v>
      </c>
      <c r="Q19" s="7">
        <v>11</v>
      </c>
      <c r="R19" s="7">
        <v>8</v>
      </c>
      <c r="S19" s="7">
        <v>1</v>
      </c>
      <c r="T19" s="279">
        <v>746</v>
      </c>
      <c r="U19" s="9">
        <v>39</v>
      </c>
      <c r="V19" s="7">
        <v>0</v>
      </c>
      <c r="W19" s="32">
        <v>463</v>
      </c>
    </row>
    <row r="20" spans="1:23" ht="17.100000000000001" customHeight="1">
      <c r="A20" s="248">
        <v>13</v>
      </c>
      <c r="B20" s="277" t="s">
        <v>39</v>
      </c>
      <c r="C20" s="278">
        <v>4</v>
      </c>
      <c r="D20" s="7">
        <v>3</v>
      </c>
      <c r="E20" s="7">
        <v>13</v>
      </c>
      <c r="F20" s="7">
        <v>14</v>
      </c>
      <c r="G20" s="7">
        <v>2</v>
      </c>
      <c r="H20" s="7">
        <v>2</v>
      </c>
      <c r="I20" s="7">
        <v>51</v>
      </c>
      <c r="J20" s="7">
        <v>37</v>
      </c>
      <c r="K20" s="7">
        <v>101</v>
      </c>
      <c r="L20" s="7">
        <v>82</v>
      </c>
      <c r="M20" s="7">
        <v>198</v>
      </c>
      <c r="N20" s="7">
        <v>169</v>
      </c>
      <c r="O20" s="7">
        <v>2</v>
      </c>
      <c r="P20" s="7">
        <v>1</v>
      </c>
      <c r="Q20" s="7">
        <v>10</v>
      </c>
      <c r="R20" s="7">
        <v>13</v>
      </c>
      <c r="S20" s="7">
        <v>29</v>
      </c>
      <c r="T20" s="279">
        <v>731</v>
      </c>
      <c r="U20" s="9">
        <v>31</v>
      </c>
      <c r="V20" s="7">
        <v>50</v>
      </c>
      <c r="W20" s="32">
        <v>367</v>
      </c>
    </row>
    <row r="21" spans="1:23" ht="19.899999999999999" customHeight="1">
      <c r="A21" s="248">
        <v>14</v>
      </c>
      <c r="B21" s="280" t="s">
        <v>40</v>
      </c>
      <c r="C21" s="278">
        <v>41</v>
      </c>
      <c r="D21" s="7">
        <v>19</v>
      </c>
      <c r="E21" s="7">
        <v>49</v>
      </c>
      <c r="F21" s="7">
        <v>30</v>
      </c>
      <c r="G21" s="7">
        <v>7</v>
      </c>
      <c r="H21" s="7">
        <v>5</v>
      </c>
      <c r="I21" s="7">
        <v>143</v>
      </c>
      <c r="J21" s="7">
        <v>78</v>
      </c>
      <c r="K21" s="7">
        <v>342</v>
      </c>
      <c r="L21" s="7">
        <v>185</v>
      </c>
      <c r="M21" s="7">
        <v>857</v>
      </c>
      <c r="N21" s="7">
        <v>477</v>
      </c>
      <c r="O21" s="7">
        <v>0</v>
      </c>
      <c r="P21" s="7">
        <v>0</v>
      </c>
      <c r="Q21" s="7">
        <v>6</v>
      </c>
      <c r="R21" s="7">
        <v>3</v>
      </c>
      <c r="S21" s="7">
        <v>91</v>
      </c>
      <c r="T21" s="279">
        <v>2333</v>
      </c>
      <c r="U21" s="9">
        <v>181</v>
      </c>
      <c r="V21" s="7">
        <v>39</v>
      </c>
      <c r="W21" s="32">
        <v>1137</v>
      </c>
    </row>
    <row r="22" spans="1:23" ht="17.100000000000001" customHeight="1">
      <c r="A22" s="248">
        <v>15</v>
      </c>
      <c r="B22" s="277" t="s">
        <v>41</v>
      </c>
      <c r="C22" s="278">
        <v>935</v>
      </c>
      <c r="D22" s="7">
        <v>614</v>
      </c>
      <c r="E22" s="7">
        <v>121</v>
      </c>
      <c r="F22" s="7">
        <v>84</v>
      </c>
      <c r="G22" s="7">
        <v>2</v>
      </c>
      <c r="H22" s="7">
        <v>2</v>
      </c>
      <c r="I22" s="7">
        <v>2829</v>
      </c>
      <c r="J22" s="7">
        <v>1288</v>
      </c>
      <c r="K22" s="7">
        <v>7752</v>
      </c>
      <c r="L22" s="7">
        <v>5260</v>
      </c>
      <c r="M22" s="7">
        <v>520</v>
      </c>
      <c r="N22" s="7">
        <v>345</v>
      </c>
      <c r="O22" s="7">
        <v>4</v>
      </c>
      <c r="P22" s="7">
        <v>3</v>
      </c>
      <c r="Q22" s="7">
        <v>163</v>
      </c>
      <c r="R22" s="7">
        <v>73</v>
      </c>
      <c r="S22" s="7">
        <v>144</v>
      </c>
      <c r="T22" s="279">
        <v>20139</v>
      </c>
      <c r="U22" s="9">
        <v>923</v>
      </c>
      <c r="V22" s="7">
        <v>2559</v>
      </c>
      <c r="W22" s="32">
        <v>10522</v>
      </c>
    </row>
    <row r="23" spans="1:23" ht="17.100000000000001" customHeight="1">
      <c r="A23" s="248">
        <v>16</v>
      </c>
      <c r="B23" s="277" t="s">
        <v>42</v>
      </c>
      <c r="C23" s="278">
        <v>0</v>
      </c>
      <c r="D23" s="7">
        <v>0</v>
      </c>
      <c r="E23" s="7">
        <v>2</v>
      </c>
      <c r="F23" s="7">
        <v>1</v>
      </c>
      <c r="G23" s="7">
        <v>1</v>
      </c>
      <c r="H23" s="7">
        <v>0</v>
      </c>
      <c r="I23" s="7">
        <v>108</v>
      </c>
      <c r="J23" s="7">
        <v>18</v>
      </c>
      <c r="K23" s="7">
        <v>18</v>
      </c>
      <c r="L23" s="7">
        <v>10</v>
      </c>
      <c r="M23" s="7">
        <v>190</v>
      </c>
      <c r="N23" s="7">
        <v>41</v>
      </c>
      <c r="O23" s="7">
        <v>0</v>
      </c>
      <c r="P23" s="7">
        <v>0</v>
      </c>
      <c r="Q23" s="7">
        <v>3</v>
      </c>
      <c r="R23" s="7">
        <v>1</v>
      </c>
      <c r="S23" s="7">
        <v>3</v>
      </c>
      <c r="T23" s="279">
        <v>396</v>
      </c>
      <c r="U23" s="9">
        <v>6</v>
      </c>
      <c r="V23" s="7">
        <v>0</v>
      </c>
      <c r="W23" s="32">
        <v>240</v>
      </c>
    </row>
    <row r="24" spans="1:23" ht="17.100000000000001" customHeight="1">
      <c r="A24" s="248">
        <v>17</v>
      </c>
      <c r="B24" s="277" t="s">
        <v>43</v>
      </c>
      <c r="C24" s="278">
        <v>15</v>
      </c>
      <c r="D24" s="7">
        <v>8</v>
      </c>
      <c r="E24" s="7">
        <v>24</v>
      </c>
      <c r="F24" s="7">
        <v>7</v>
      </c>
      <c r="G24" s="7">
        <v>5</v>
      </c>
      <c r="H24" s="7">
        <v>1</v>
      </c>
      <c r="I24" s="7">
        <v>91</v>
      </c>
      <c r="J24" s="7">
        <v>68</v>
      </c>
      <c r="K24" s="7">
        <v>88</v>
      </c>
      <c r="L24" s="7">
        <v>57</v>
      </c>
      <c r="M24" s="7">
        <v>454</v>
      </c>
      <c r="N24" s="7">
        <v>312</v>
      </c>
      <c r="O24" s="7">
        <v>4</v>
      </c>
      <c r="P24" s="7">
        <v>0</v>
      </c>
      <c r="Q24" s="7">
        <v>48</v>
      </c>
      <c r="R24" s="7">
        <v>34</v>
      </c>
      <c r="S24" s="7">
        <v>32</v>
      </c>
      <c r="T24" s="279">
        <v>1248</v>
      </c>
      <c r="U24" s="9">
        <v>54</v>
      </c>
      <c r="V24" s="7">
        <v>8</v>
      </c>
      <c r="W24" s="32">
        <v>502</v>
      </c>
    </row>
    <row r="25" spans="1:23" ht="17.100000000000001" customHeight="1">
      <c r="A25" s="248">
        <v>18</v>
      </c>
      <c r="B25" s="277" t="s">
        <v>44</v>
      </c>
      <c r="C25" s="278">
        <v>65</v>
      </c>
      <c r="D25" s="7">
        <v>44</v>
      </c>
      <c r="E25" s="7">
        <v>82</v>
      </c>
      <c r="F25" s="7">
        <v>91</v>
      </c>
      <c r="G25" s="7">
        <v>9</v>
      </c>
      <c r="H25" s="7">
        <v>2</v>
      </c>
      <c r="I25" s="7">
        <v>1239</v>
      </c>
      <c r="J25" s="7">
        <v>739</v>
      </c>
      <c r="K25" s="7">
        <v>1277</v>
      </c>
      <c r="L25" s="7">
        <v>878</v>
      </c>
      <c r="M25" s="7">
        <v>1109</v>
      </c>
      <c r="N25" s="7">
        <v>856</v>
      </c>
      <c r="O25" s="7">
        <v>6</v>
      </c>
      <c r="P25" s="7">
        <v>3</v>
      </c>
      <c r="Q25" s="7">
        <v>115</v>
      </c>
      <c r="R25" s="7">
        <v>80</v>
      </c>
      <c r="S25" s="7">
        <v>277</v>
      </c>
      <c r="T25" s="279">
        <v>6872</v>
      </c>
      <c r="U25" s="9">
        <v>233</v>
      </c>
      <c r="V25" s="7">
        <v>502</v>
      </c>
      <c r="W25" s="32">
        <v>3941</v>
      </c>
    </row>
    <row r="26" spans="1:23" ht="17.100000000000001" customHeight="1">
      <c r="A26" s="248">
        <v>19</v>
      </c>
      <c r="B26" s="277" t="s">
        <v>45</v>
      </c>
      <c r="C26" s="278">
        <v>17</v>
      </c>
      <c r="D26" s="7">
        <v>9</v>
      </c>
      <c r="E26" s="7">
        <v>29</v>
      </c>
      <c r="F26" s="7">
        <v>20</v>
      </c>
      <c r="G26" s="7">
        <v>3</v>
      </c>
      <c r="H26" s="7">
        <v>2</v>
      </c>
      <c r="I26" s="7">
        <v>85</v>
      </c>
      <c r="J26" s="7">
        <v>66</v>
      </c>
      <c r="K26" s="7">
        <v>234</v>
      </c>
      <c r="L26" s="7">
        <v>205</v>
      </c>
      <c r="M26" s="7">
        <v>665</v>
      </c>
      <c r="N26" s="7">
        <v>558</v>
      </c>
      <c r="O26" s="7">
        <v>2</v>
      </c>
      <c r="P26" s="7">
        <v>1</v>
      </c>
      <c r="Q26" s="7">
        <v>36</v>
      </c>
      <c r="R26" s="7">
        <v>34</v>
      </c>
      <c r="S26" s="7">
        <v>203</v>
      </c>
      <c r="T26" s="279">
        <v>2169</v>
      </c>
      <c r="U26" s="9">
        <v>136</v>
      </c>
      <c r="V26" s="7">
        <v>0</v>
      </c>
      <c r="W26" s="32">
        <v>1115</v>
      </c>
    </row>
    <row r="27" spans="1:23" ht="17.100000000000001" customHeight="1">
      <c r="A27" s="248">
        <v>20</v>
      </c>
      <c r="B27" s="277" t="s">
        <v>46</v>
      </c>
      <c r="C27" s="278">
        <v>32</v>
      </c>
      <c r="D27" s="7">
        <v>17</v>
      </c>
      <c r="E27" s="7">
        <v>52</v>
      </c>
      <c r="F27" s="7">
        <v>29</v>
      </c>
      <c r="G27" s="7">
        <v>12</v>
      </c>
      <c r="H27" s="7">
        <v>6</v>
      </c>
      <c r="I27" s="7">
        <v>385</v>
      </c>
      <c r="J27" s="7">
        <v>167</v>
      </c>
      <c r="K27" s="7">
        <v>192</v>
      </c>
      <c r="L27" s="7">
        <v>101</v>
      </c>
      <c r="M27" s="7">
        <v>1051</v>
      </c>
      <c r="N27" s="7">
        <v>630</v>
      </c>
      <c r="O27" s="7">
        <v>5</v>
      </c>
      <c r="P27" s="7">
        <v>4</v>
      </c>
      <c r="Q27" s="7">
        <v>120</v>
      </c>
      <c r="R27" s="7">
        <v>77</v>
      </c>
      <c r="S27" s="7">
        <v>0</v>
      </c>
      <c r="T27" s="279">
        <v>2880</v>
      </c>
      <c r="U27" s="9">
        <v>252</v>
      </c>
      <c r="V27" s="7">
        <v>5</v>
      </c>
      <c r="W27" s="32">
        <v>1640</v>
      </c>
    </row>
    <row r="28" spans="1:23" ht="17.100000000000001" customHeight="1">
      <c r="A28" s="248">
        <v>21</v>
      </c>
      <c r="B28" s="277" t="s">
        <v>47</v>
      </c>
      <c r="C28" s="278">
        <v>26</v>
      </c>
      <c r="D28" s="7">
        <v>15</v>
      </c>
      <c r="E28" s="7">
        <v>44</v>
      </c>
      <c r="F28" s="7">
        <v>30</v>
      </c>
      <c r="G28" s="7">
        <v>4</v>
      </c>
      <c r="H28" s="7">
        <v>2</v>
      </c>
      <c r="I28" s="7">
        <v>310</v>
      </c>
      <c r="J28" s="7">
        <v>187</v>
      </c>
      <c r="K28" s="7">
        <v>462</v>
      </c>
      <c r="L28" s="7">
        <v>279</v>
      </c>
      <c r="M28" s="7">
        <v>672</v>
      </c>
      <c r="N28" s="7">
        <v>474</v>
      </c>
      <c r="O28" s="7">
        <v>3</v>
      </c>
      <c r="P28" s="7">
        <v>0</v>
      </c>
      <c r="Q28" s="7">
        <v>54</v>
      </c>
      <c r="R28" s="7">
        <v>39</v>
      </c>
      <c r="S28" s="7">
        <v>48</v>
      </c>
      <c r="T28" s="279">
        <v>2649</v>
      </c>
      <c r="U28" s="9">
        <v>105</v>
      </c>
      <c r="V28" s="7">
        <v>19</v>
      </c>
      <c r="W28" s="32">
        <v>1095</v>
      </c>
    </row>
    <row r="29" spans="1:23" ht="17.100000000000001" customHeight="1">
      <c r="A29" s="248">
        <v>22</v>
      </c>
      <c r="B29" s="277" t="s">
        <v>48</v>
      </c>
      <c r="C29" s="278">
        <v>3</v>
      </c>
      <c r="D29" s="7">
        <v>4</v>
      </c>
      <c r="E29" s="7">
        <v>27</v>
      </c>
      <c r="F29" s="7">
        <v>11</v>
      </c>
      <c r="G29" s="7">
        <v>4</v>
      </c>
      <c r="H29" s="7">
        <v>0</v>
      </c>
      <c r="I29" s="7">
        <v>109</v>
      </c>
      <c r="J29" s="7">
        <v>46</v>
      </c>
      <c r="K29" s="7">
        <v>103</v>
      </c>
      <c r="L29" s="7">
        <v>78</v>
      </c>
      <c r="M29" s="7">
        <v>478</v>
      </c>
      <c r="N29" s="7">
        <v>319</v>
      </c>
      <c r="O29" s="7">
        <v>3</v>
      </c>
      <c r="P29" s="7">
        <v>2</v>
      </c>
      <c r="Q29" s="7">
        <v>23</v>
      </c>
      <c r="R29" s="7">
        <v>18</v>
      </c>
      <c r="S29" s="7">
        <v>66</v>
      </c>
      <c r="T29" s="279">
        <v>1294</v>
      </c>
      <c r="U29" s="9">
        <v>87</v>
      </c>
      <c r="V29" s="7">
        <v>0</v>
      </c>
      <c r="W29" s="32">
        <v>549</v>
      </c>
    </row>
    <row r="30" spans="1:23" ht="17.100000000000001" customHeight="1">
      <c r="A30" s="248">
        <v>23</v>
      </c>
      <c r="B30" s="277" t="s">
        <v>49</v>
      </c>
      <c r="C30" s="278">
        <v>40</v>
      </c>
      <c r="D30" s="7">
        <v>22</v>
      </c>
      <c r="E30" s="7">
        <v>178</v>
      </c>
      <c r="F30" s="7">
        <v>104</v>
      </c>
      <c r="G30" s="7">
        <v>13</v>
      </c>
      <c r="H30" s="7">
        <v>9</v>
      </c>
      <c r="I30" s="7">
        <v>846</v>
      </c>
      <c r="J30" s="7">
        <v>383</v>
      </c>
      <c r="K30" s="7">
        <v>996</v>
      </c>
      <c r="L30" s="7">
        <v>558</v>
      </c>
      <c r="M30" s="7">
        <v>2657</v>
      </c>
      <c r="N30" s="7">
        <v>1701</v>
      </c>
      <c r="O30" s="7">
        <v>14</v>
      </c>
      <c r="P30" s="7">
        <v>9</v>
      </c>
      <c r="Q30" s="7">
        <v>201</v>
      </c>
      <c r="R30" s="7">
        <v>119</v>
      </c>
      <c r="S30" s="7">
        <v>317</v>
      </c>
      <c r="T30" s="279">
        <v>8167</v>
      </c>
      <c r="U30" s="9">
        <v>518</v>
      </c>
      <c r="V30" s="7">
        <v>163</v>
      </c>
      <c r="W30" s="32">
        <v>4372</v>
      </c>
    </row>
    <row r="31" spans="1:23" ht="17.100000000000001" customHeight="1">
      <c r="A31" s="248">
        <v>24</v>
      </c>
      <c r="B31" s="277" t="s">
        <v>50</v>
      </c>
      <c r="C31" s="278">
        <v>34</v>
      </c>
      <c r="D31" s="7">
        <v>32</v>
      </c>
      <c r="E31" s="7">
        <v>65</v>
      </c>
      <c r="F31" s="7">
        <v>38</v>
      </c>
      <c r="G31" s="7">
        <v>6</v>
      </c>
      <c r="H31" s="7">
        <v>4</v>
      </c>
      <c r="I31" s="7">
        <v>273</v>
      </c>
      <c r="J31" s="7">
        <v>139</v>
      </c>
      <c r="K31" s="7">
        <v>247</v>
      </c>
      <c r="L31" s="7">
        <v>212</v>
      </c>
      <c r="M31" s="7">
        <v>752</v>
      </c>
      <c r="N31" s="7">
        <v>720</v>
      </c>
      <c r="O31" s="7">
        <v>1</v>
      </c>
      <c r="P31" s="7">
        <v>4</v>
      </c>
      <c r="Q31" s="7">
        <v>64</v>
      </c>
      <c r="R31" s="7">
        <v>62</v>
      </c>
      <c r="S31" s="7">
        <v>115</v>
      </c>
      <c r="T31" s="279">
        <v>2768</v>
      </c>
      <c r="U31" s="9">
        <v>216</v>
      </c>
      <c r="V31" s="7">
        <v>26</v>
      </c>
      <c r="W31" s="32">
        <v>1307</v>
      </c>
    </row>
    <row r="32" spans="1:23" ht="17.100000000000001" customHeight="1">
      <c r="A32" s="248">
        <v>25</v>
      </c>
      <c r="B32" s="277" t="s">
        <v>51</v>
      </c>
      <c r="C32" s="278">
        <v>71</v>
      </c>
      <c r="D32" s="7">
        <v>44</v>
      </c>
      <c r="E32" s="7">
        <v>112</v>
      </c>
      <c r="F32" s="7">
        <v>70</v>
      </c>
      <c r="G32" s="7">
        <v>4</v>
      </c>
      <c r="H32" s="7">
        <v>4</v>
      </c>
      <c r="I32" s="7">
        <v>522</v>
      </c>
      <c r="J32" s="7">
        <v>226</v>
      </c>
      <c r="K32" s="7">
        <v>773</v>
      </c>
      <c r="L32" s="7">
        <v>485</v>
      </c>
      <c r="M32" s="7">
        <v>973</v>
      </c>
      <c r="N32" s="7">
        <v>670</v>
      </c>
      <c r="O32" s="7">
        <v>6</v>
      </c>
      <c r="P32" s="7">
        <v>6</v>
      </c>
      <c r="Q32" s="7">
        <v>92</v>
      </c>
      <c r="R32" s="7">
        <v>54</v>
      </c>
      <c r="S32" s="7">
        <v>106</v>
      </c>
      <c r="T32" s="279">
        <v>4218</v>
      </c>
      <c r="U32" s="9">
        <v>231</v>
      </c>
      <c r="V32" s="7">
        <v>235</v>
      </c>
      <c r="W32" s="32">
        <v>2017</v>
      </c>
    </row>
    <row r="33" spans="1:23" ht="17.100000000000001" customHeight="1">
      <c r="A33" s="248">
        <v>26</v>
      </c>
      <c r="B33" s="277" t="s">
        <v>52</v>
      </c>
      <c r="C33" s="278">
        <v>11</v>
      </c>
      <c r="D33" s="7">
        <v>4</v>
      </c>
      <c r="E33" s="7">
        <v>5</v>
      </c>
      <c r="F33" s="7">
        <v>18</v>
      </c>
      <c r="G33" s="7">
        <v>1</v>
      </c>
      <c r="H33" s="7">
        <v>1</v>
      </c>
      <c r="I33" s="7">
        <v>46</v>
      </c>
      <c r="J33" s="7">
        <v>30</v>
      </c>
      <c r="K33" s="7">
        <v>187</v>
      </c>
      <c r="L33" s="7">
        <v>83</v>
      </c>
      <c r="M33" s="7">
        <v>163</v>
      </c>
      <c r="N33" s="7">
        <v>116</v>
      </c>
      <c r="O33" s="7">
        <v>1</v>
      </c>
      <c r="P33" s="7">
        <v>0</v>
      </c>
      <c r="Q33" s="7">
        <v>6</v>
      </c>
      <c r="R33" s="7">
        <v>4</v>
      </c>
      <c r="S33" s="7">
        <v>20</v>
      </c>
      <c r="T33" s="279">
        <v>696</v>
      </c>
      <c r="U33" s="9">
        <v>35</v>
      </c>
      <c r="V33" s="7">
        <v>3</v>
      </c>
      <c r="W33" s="32">
        <v>442</v>
      </c>
    </row>
    <row r="34" spans="1:23" ht="17.100000000000001" customHeight="1">
      <c r="A34" s="248">
        <v>27</v>
      </c>
      <c r="B34" s="277" t="s">
        <v>53</v>
      </c>
      <c r="C34" s="278">
        <v>20</v>
      </c>
      <c r="D34" s="7">
        <v>10</v>
      </c>
      <c r="E34" s="7">
        <v>16</v>
      </c>
      <c r="F34" s="7">
        <v>8</v>
      </c>
      <c r="G34" s="7">
        <v>3</v>
      </c>
      <c r="H34" s="7">
        <v>1</v>
      </c>
      <c r="I34" s="7">
        <v>478</v>
      </c>
      <c r="J34" s="7">
        <v>211</v>
      </c>
      <c r="K34" s="7">
        <v>166</v>
      </c>
      <c r="L34" s="7">
        <v>115</v>
      </c>
      <c r="M34" s="7">
        <v>419</v>
      </c>
      <c r="N34" s="7">
        <v>220</v>
      </c>
      <c r="O34" s="7">
        <v>0</v>
      </c>
      <c r="P34" s="7">
        <v>1</v>
      </c>
      <c r="Q34" s="7">
        <v>33</v>
      </c>
      <c r="R34" s="7">
        <v>14</v>
      </c>
      <c r="S34" s="7">
        <v>48</v>
      </c>
      <c r="T34" s="279">
        <v>1763</v>
      </c>
      <c r="U34" s="9">
        <v>70</v>
      </c>
      <c r="V34" s="7">
        <v>0</v>
      </c>
      <c r="W34" s="32">
        <v>1117</v>
      </c>
    </row>
    <row r="35" spans="1:23" ht="17.100000000000001" customHeight="1" thickBot="1">
      <c r="A35" s="249">
        <v>28</v>
      </c>
      <c r="B35" s="281" t="s">
        <v>54</v>
      </c>
      <c r="C35" s="282">
        <v>471</v>
      </c>
      <c r="D35" s="16">
        <v>384</v>
      </c>
      <c r="E35" s="16">
        <v>235</v>
      </c>
      <c r="F35" s="16">
        <v>231</v>
      </c>
      <c r="G35" s="16">
        <v>16</v>
      </c>
      <c r="H35" s="16">
        <v>11</v>
      </c>
      <c r="I35" s="16">
        <v>1086</v>
      </c>
      <c r="J35" s="16">
        <v>938</v>
      </c>
      <c r="K35" s="16">
        <v>2407</v>
      </c>
      <c r="L35" s="16">
        <v>2341</v>
      </c>
      <c r="M35" s="16">
        <v>1504</v>
      </c>
      <c r="N35" s="16">
        <v>1519</v>
      </c>
      <c r="O35" s="16">
        <v>18</v>
      </c>
      <c r="P35" s="16">
        <v>11</v>
      </c>
      <c r="Q35" s="16">
        <v>195</v>
      </c>
      <c r="R35" s="16">
        <v>170</v>
      </c>
      <c r="S35" s="16">
        <v>609</v>
      </c>
      <c r="T35" s="283">
        <v>12146</v>
      </c>
      <c r="U35" s="19">
        <v>60</v>
      </c>
      <c r="V35" s="16">
        <v>1081</v>
      </c>
      <c r="W35" s="33">
        <v>6326</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79"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9">
    <mergeCell ref="A2:W2"/>
    <mergeCell ref="C4:T4"/>
    <mergeCell ref="U4:W4"/>
    <mergeCell ref="C5:D5"/>
    <mergeCell ref="E5:F5"/>
    <mergeCell ref="G5:H5"/>
    <mergeCell ref="I5:J5"/>
    <mergeCell ref="K5:L5"/>
    <mergeCell ref="A37:W37"/>
    <mergeCell ref="A38:W38"/>
    <mergeCell ref="A39:W39"/>
    <mergeCell ref="A40:W40"/>
    <mergeCell ref="M5:N5"/>
    <mergeCell ref="O5:P5"/>
    <mergeCell ref="Q5:R5"/>
    <mergeCell ref="U5:W5"/>
    <mergeCell ref="A36:W36"/>
    <mergeCell ref="A4:A6"/>
    <mergeCell ref="B4:B6"/>
  </mergeCells>
  <hyperlinks>
    <hyperlink ref="A1" location="'Table of Contents'!A1" display="Return to Table of Contents" xr:uid="{DCC14158-C53B-4EE0-9687-9C347A06AC03}"/>
    <hyperlink ref="A42" location="'Table of Contents'!A1" display="Return to Table of Contents" xr:uid="{916318F8-6904-41C3-AD4D-3F12C856CA7E}"/>
  </hyperlinks>
  <pageMargins left="0.2" right="0.2" top="0.5" bottom="0.5" header="0" footer="0"/>
  <pageSetup paperSize="5"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40"/>
  <sheetViews>
    <sheetView showGridLines="0" zoomScaleNormal="100" workbookViewId="0">
      <selection activeCell="W6" sqref="W6"/>
    </sheetView>
  </sheetViews>
  <sheetFormatPr defaultColWidth="11" defaultRowHeight="15" customHeight="1"/>
  <cols>
    <col min="1" max="1" width="8.5" customWidth="1"/>
    <col min="2" max="2" width="34.125"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1023" t="s">
        <v>918</v>
      </c>
    </row>
    <row r="2" spans="1:23" ht="118.9" customHeight="1">
      <c r="A2" s="1134" t="s">
        <v>481</v>
      </c>
      <c r="B2" s="1135"/>
      <c r="C2" s="1135"/>
      <c r="D2" s="1135"/>
      <c r="E2" s="1135"/>
      <c r="F2" s="1135"/>
      <c r="G2" s="1135"/>
      <c r="H2" s="1135"/>
      <c r="I2" s="1135"/>
      <c r="J2" s="1135"/>
      <c r="K2" s="1135"/>
      <c r="L2" s="1135"/>
      <c r="M2" s="1135"/>
      <c r="N2" s="1135"/>
      <c r="O2" s="1135"/>
      <c r="P2" s="1135"/>
      <c r="Q2" s="1135"/>
      <c r="R2" s="1135"/>
      <c r="S2" s="1135"/>
      <c r="T2" s="1135"/>
      <c r="U2" s="1135"/>
      <c r="V2" s="1135"/>
      <c r="W2" s="1135"/>
    </row>
    <row r="3" spans="1:23" ht="15" customHeight="1" thickBot="1"/>
    <row r="4" spans="1:23" ht="17.100000000000001" customHeight="1">
      <c r="A4" s="1200" t="s">
        <v>360</v>
      </c>
      <c r="B4" s="1197" t="s">
        <v>359</v>
      </c>
      <c r="C4" s="1203" t="s">
        <v>475</v>
      </c>
      <c r="D4" s="1186"/>
      <c r="E4" s="1186"/>
      <c r="F4" s="1186"/>
      <c r="G4" s="1186"/>
      <c r="H4" s="1186"/>
      <c r="I4" s="1186"/>
      <c r="J4" s="1186"/>
      <c r="K4" s="1186"/>
      <c r="L4" s="1186"/>
      <c r="M4" s="1186"/>
      <c r="N4" s="1186"/>
      <c r="O4" s="1186"/>
      <c r="P4" s="1186"/>
      <c r="Q4" s="1186"/>
      <c r="R4" s="1186"/>
      <c r="S4" s="1186"/>
      <c r="T4" s="1204"/>
      <c r="U4" s="1205" t="s">
        <v>1</v>
      </c>
      <c r="V4" s="1186"/>
      <c r="W4" s="1206"/>
    </row>
    <row r="5" spans="1:23" ht="35.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267">
        <v>0</v>
      </c>
      <c r="B7" s="268" t="s">
        <v>26</v>
      </c>
      <c r="C7" s="269">
        <v>124</v>
      </c>
      <c r="D7" s="270">
        <v>90</v>
      </c>
      <c r="E7" s="270">
        <v>117</v>
      </c>
      <c r="F7" s="270">
        <v>159</v>
      </c>
      <c r="G7" s="270">
        <v>18</v>
      </c>
      <c r="H7" s="270">
        <v>37</v>
      </c>
      <c r="I7" s="270">
        <v>2485</v>
      </c>
      <c r="J7" s="270">
        <v>2198</v>
      </c>
      <c r="K7" s="270">
        <v>1962</v>
      </c>
      <c r="L7" s="270">
        <v>2963</v>
      </c>
      <c r="M7" s="270">
        <v>2618</v>
      </c>
      <c r="N7" s="270">
        <v>5226</v>
      </c>
      <c r="O7" s="270">
        <v>13</v>
      </c>
      <c r="P7" s="270">
        <v>17</v>
      </c>
      <c r="Q7" s="270">
        <v>305</v>
      </c>
      <c r="R7" s="270">
        <v>350</v>
      </c>
      <c r="S7" s="270">
        <v>734</v>
      </c>
      <c r="T7" s="271">
        <v>19416</v>
      </c>
      <c r="U7" s="272">
        <v>435</v>
      </c>
      <c r="V7" s="270">
        <v>747</v>
      </c>
      <c r="W7" s="273">
        <v>5356</v>
      </c>
    </row>
    <row r="8" spans="1:23" ht="17.100000000000001" customHeight="1">
      <c r="A8" s="247">
        <v>1</v>
      </c>
      <c r="B8" s="274" t="s">
        <v>27</v>
      </c>
      <c r="C8" s="275">
        <v>0</v>
      </c>
      <c r="D8" s="38">
        <v>0</v>
      </c>
      <c r="E8" s="38">
        <v>2</v>
      </c>
      <c r="F8" s="38">
        <v>4</v>
      </c>
      <c r="G8" s="38">
        <v>0</v>
      </c>
      <c r="H8" s="38">
        <v>4</v>
      </c>
      <c r="I8" s="38">
        <v>27</v>
      </c>
      <c r="J8" s="38">
        <v>26</v>
      </c>
      <c r="K8" s="38">
        <v>46</v>
      </c>
      <c r="L8" s="38">
        <v>65</v>
      </c>
      <c r="M8" s="38">
        <v>113</v>
      </c>
      <c r="N8" s="38">
        <v>232</v>
      </c>
      <c r="O8" s="38">
        <v>0</v>
      </c>
      <c r="P8" s="38">
        <v>1</v>
      </c>
      <c r="Q8" s="38">
        <v>10</v>
      </c>
      <c r="R8" s="38">
        <v>12</v>
      </c>
      <c r="S8" s="38">
        <v>16</v>
      </c>
      <c r="T8" s="276">
        <v>558</v>
      </c>
      <c r="U8" s="51">
        <v>16</v>
      </c>
      <c r="V8" s="38">
        <v>14</v>
      </c>
      <c r="W8" s="40">
        <v>146</v>
      </c>
    </row>
    <row r="9" spans="1:23" ht="17.100000000000001" customHeight="1">
      <c r="A9" s="248">
        <v>2</v>
      </c>
      <c r="B9" s="277" t="s">
        <v>28</v>
      </c>
      <c r="C9" s="278">
        <v>1</v>
      </c>
      <c r="D9" s="7">
        <v>1</v>
      </c>
      <c r="E9" s="7">
        <v>0</v>
      </c>
      <c r="F9" s="7">
        <v>6</v>
      </c>
      <c r="G9" s="7">
        <v>0</v>
      </c>
      <c r="H9" s="7">
        <v>0</v>
      </c>
      <c r="I9" s="7">
        <v>29</v>
      </c>
      <c r="J9" s="7">
        <v>85</v>
      </c>
      <c r="K9" s="7">
        <v>29</v>
      </c>
      <c r="L9" s="7">
        <v>119</v>
      </c>
      <c r="M9" s="7">
        <v>25</v>
      </c>
      <c r="N9" s="7">
        <v>84</v>
      </c>
      <c r="O9" s="7">
        <v>0</v>
      </c>
      <c r="P9" s="7">
        <v>1</v>
      </c>
      <c r="Q9" s="7">
        <v>5</v>
      </c>
      <c r="R9" s="7">
        <v>9</v>
      </c>
      <c r="S9" s="7">
        <v>18</v>
      </c>
      <c r="T9" s="279">
        <v>412</v>
      </c>
      <c r="U9" s="9">
        <v>1</v>
      </c>
      <c r="V9" s="7">
        <v>13</v>
      </c>
      <c r="W9" s="32">
        <v>6</v>
      </c>
    </row>
    <row r="10" spans="1:23" ht="17.100000000000001" customHeight="1">
      <c r="A10" s="248">
        <v>3</v>
      </c>
      <c r="B10" s="277" t="s">
        <v>29</v>
      </c>
      <c r="C10" s="278">
        <v>0</v>
      </c>
      <c r="D10" s="7">
        <v>0</v>
      </c>
      <c r="E10" s="7">
        <v>0</v>
      </c>
      <c r="F10" s="7">
        <v>1</v>
      </c>
      <c r="G10" s="7">
        <v>0</v>
      </c>
      <c r="H10" s="7">
        <v>0</v>
      </c>
      <c r="I10" s="7">
        <v>14</v>
      </c>
      <c r="J10" s="7">
        <v>15</v>
      </c>
      <c r="K10" s="7">
        <v>10</v>
      </c>
      <c r="L10" s="7">
        <v>39</v>
      </c>
      <c r="M10" s="7">
        <v>33</v>
      </c>
      <c r="N10" s="7">
        <v>127</v>
      </c>
      <c r="O10" s="7">
        <v>0</v>
      </c>
      <c r="P10" s="7">
        <v>1</v>
      </c>
      <c r="Q10" s="7">
        <v>1</v>
      </c>
      <c r="R10" s="7">
        <v>5</v>
      </c>
      <c r="S10" s="7">
        <v>5</v>
      </c>
      <c r="T10" s="279">
        <v>251</v>
      </c>
      <c r="U10" s="9">
        <v>4</v>
      </c>
      <c r="V10" s="7">
        <v>0</v>
      </c>
      <c r="W10" s="32">
        <v>42</v>
      </c>
    </row>
    <row r="11" spans="1:23" ht="17.100000000000001" customHeight="1">
      <c r="A11" s="248">
        <v>4</v>
      </c>
      <c r="B11" s="277" t="s">
        <v>30</v>
      </c>
      <c r="C11" s="278">
        <v>0</v>
      </c>
      <c r="D11" s="7">
        <v>0</v>
      </c>
      <c r="E11" s="7">
        <v>0</v>
      </c>
      <c r="F11" s="7">
        <v>0</v>
      </c>
      <c r="G11" s="7">
        <v>1</v>
      </c>
      <c r="H11" s="7">
        <v>1</v>
      </c>
      <c r="I11" s="7">
        <v>56</v>
      </c>
      <c r="J11" s="7">
        <v>36</v>
      </c>
      <c r="K11" s="7">
        <v>8</v>
      </c>
      <c r="L11" s="7">
        <v>13</v>
      </c>
      <c r="M11" s="7">
        <v>73</v>
      </c>
      <c r="N11" s="7">
        <v>157</v>
      </c>
      <c r="O11" s="7">
        <v>0</v>
      </c>
      <c r="P11" s="7">
        <v>0</v>
      </c>
      <c r="Q11" s="7">
        <v>3</v>
      </c>
      <c r="R11" s="7">
        <v>8</v>
      </c>
      <c r="S11" s="7">
        <v>44</v>
      </c>
      <c r="T11" s="279">
        <v>400</v>
      </c>
      <c r="U11" s="9">
        <v>2</v>
      </c>
      <c r="V11" s="7">
        <v>0</v>
      </c>
      <c r="W11" s="32">
        <v>64</v>
      </c>
    </row>
    <row r="12" spans="1:23" ht="17.100000000000001" customHeight="1">
      <c r="A12" s="248">
        <v>5</v>
      </c>
      <c r="B12" s="277" t="s">
        <v>31</v>
      </c>
      <c r="C12" s="278">
        <v>3</v>
      </c>
      <c r="D12" s="7">
        <v>4</v>
      </c>
      <c r="E12" s="7">
        <v>9</v>
      </c>
      <c r="F12" s="7">
        <v>7</v>
      </c>
      <c r="G12" s="7">
        <v>1</v>
      </c>
      <c r="H12" s="7">
        <v>3</v>
      </c>
      <c r="I12" s="7">
        <v>94</v>
      </c>
      <c r="J12" s="7">
        <v>82</v>
      </c>
      <c r="K12" s="7">
        <v>127</v>
      </c>
      <c r="L12" s="7">
        <v>157</v>
      </c>
      <c r="M12" s="7">
        <v>285</v>
      </c>
      <c r="N12" s="7">
        <v>493</v>
      </c>
      <c r="O12" s="7">
        <v>1</v>
      </c>
      <c r="P12" s="7">
        <v>1</v>
      </c>
      <c r="Q12" s="7">
        <v>24</v>
      </c>
      <c r="R12" s="7">
        <v>35</v>
      </c>
      <c r="S12" s="7">
        <v>99</v>
      </c>
      <c r="T12" s="279">
        <v>1425</v>
      </c>
      <c r="U12" s="9">
        <v>27</v>
      </c>
      <c r="V12" s="7">
        <v>170</v>
      </c>
      <c r="W12" s="32">
        <v>555</v>
      </c>
    </row>
    <row r="13" spans="1:23" ht="17.100000000000001" customHeight="1">
      <c r="A13" s="248">
        <v>6</v>
      </c>
      <c r="B13" s="277" t="s">
        <v>32</v>
      </c>
      <c r="C13" s="278">
        <v>0</v>
      </c>
      <c r="D13" s="7">
        <v>3</v>
      </c>
      <c r="E13" s="7">
        <v>0</v>
      </c>
      <c r="F13" s="7">
        <v>0</v>
      </c>
      <c r="G13" s="7">
        <v>0</v>
      </c>
      <c r="H13" s="7">
        <v>0</v>
      </c>
      <c r="I13" s="7">
        <v>0</v>
      </c>
      <c r="J13" s="7">
        <v>1</v>
      </c>
      <c r="K13" s="7">
        <v>2</v>
      </c>
      <c r="L13" s="7">
        <v>16</v>
      </c>
      <c r="M13" s="7">
        <v>3</v>
      </c>
      <c r="N13" s="7">
        <v>36</v>
      </c>
      <c r="O13" s="7">
        <v>0</v>
      </c>
      <c r="P13" s="7">
        <v>0</v>
      </c>
      <c r="Q13" s="7">
        <v>0</v>
      </c>
      <c r="R13" s="7">
        <v>4</v>
      </c>
      <c r="S13" s="7">
        <v>6</v>
      </c>
      <c r="T13" s="279">
        <v>71</v>
      </c>
      <c r="U13" s="9">
        <v>1</v>
      </c>
      <c r="V13" s="7">
        <v>0</v>
      </c>
      <c r="W13" s="32">
        <v>10</v>
      </c>
    </row>
    <row r="14" spans="1:23" ht="17.100000000000001" customHeight="1">
      <c r="A14" s="248">
        <v>7</v>
      </c>
      <c r="B14" s="277" t="s">
        <v>33</v>
      </c>
      <c r="C14" s="278">
        <v>46</v>
      </c>
      <c r="D14" s="7">
        <v>22</v>
      </c>
      <c r="E14" s="7">
        <v>11</v>
      </c>
      <c r="F14" s="7">
        <v>16</v>
      </c>
      <c r="G14" s="7">
        <v>2</v>
      </c>
      <c r="H14" s="7">
        <v>5</v>
      </c>
      <c r="I14" s="7">
        <v>508</v>
      </c>
      <c r="J14" s="7">
        <v>367</v>
      </c>
      <c r="K14" s="7">
        <v>64</v>
      </c>
      <c r="L14" s="7">
        <v>53</v>
      </c>
      <c r="M14" s="7">
        <v>318</v>
      </c>
      <c r="N14" s="7">
        <v>434</v>
      </c>
      <c r="O14" s="7">
        <v>2</v>
      </c>
      <c r="P14" s="7">
        <v>5</v>
      </c>
      <c r="Q14" s="7">
        <v>105</v>
      </c>
      <c r="R14" s="7">
        <v>81</v>
      </c>
      <c r="S14" s="7">
        <v>17</v>
      </c>
      <c r="T14" s="279">
        <v>2056</v>
      </c>
      <c r="U14" s="9">
        <v>37</v>
      </c>
      <c r="V14" s="7">
        <v>12</v>
      </c>
      <c r="W14" s="32">
        <v>489</v>
      </c>
    </row>
    <row r="15" spans="1:23" ht="17.100000000000001" customHeight="1">
      <c r="A15" s="248">
        <v>8</v>
      </c>
      <c r="B15" s="277" t="s">
        <v>34</v>
      </c>
      <c r="C15" s="278">
        <v>0</v>
      </c>
      <c r="D15" s="7">
        <v>2</v>
      </c>
      <c r="E15" s="7">
        <v>0</v>
      </c>
      <c r="F15" s="7">
        <v>1</v>
      </c>
      <c r="G15" s="7">
        <v>0</v>
      </c>
      <c r="H15" s="7">
        <v>0</v>
      </c>
      <c r="I15" s="7">
        <v>8</v>
      </c>
      <c r="J15" s="7">
        <v>19</v>
      </c>
      <c r="K15" s="7">
        <v>16</v>
      </c>
      <c r="L15" s="7">
        <v>51</v>
      </c>
      <c r="M15" s="7">
        <v>4</v>
      </c>
      <c r="N15" s="7">
        <v>36</v>
      </c>
      <c r="O15" s="7">
        <v>0</v>
      </c>
      <c r="P15" s="7">
        <v>1</v>
      </c>
      <c r="Q15" s="7">
        <v>0</v>
      </c>
      <c r="R15" s="7">
        <v>1</v>
      </c>
      <c r="S15" s="7">
        <v>4</v>
      </c>
      <c r="T15" s="279">
        <v>143</v>
      </c>
      <c r="U15" s="9">
        <v>2</v>
      </c>
      <c r="V15" s="7">
        <v>13</v>
      </c>
      <c r="W15" s="32">
        <v>52</v>
      </c>
    </row>
    <row r="16" spans="1:23" ht="17.100000000000001" customHeight="1">
      <c r="A16" s="248">
        <v>9</v>
      </c>
      <c r="B16" s="277" t="s">
        <v>35</v>
      </c>
      <c r="C16" s="278">
        <v>0</v>
      </c>
      <c r="D16" s="7">
        <v>0</v>
      </c>
      <c r="E16" s="7">
        <v>4</v>
      </c>
      <c r="F16" s="7">
        <v>2</v>
      </c>
      <c r="G16" s="7">
        <v>1</v>
      </c>
      <c r="H16" s="7">
        <v>2</v>
      </c>
      <c r="I16" s="7">
        <v>45</v>
      </c>
      <c r="J16" s="7">
        <v>13</v>
      </c>
      <c r="K16" s="7">
        <v>14</v>
      </c>
      <c r="L16" s="7">
        <v>7</v>
      </c>
      <c r="M16" s="7">
        <v>94</v>
      </c>
      <c r="N16" s="7">
        <v>112</v>
      </c>
      <c r="O16" s="7">
        <v>0</v>
      </c>
      <c r="P16" s="7">
        <v>0</v>
      </c>
      <c r="Q16" s="7">
        <v>6</v>
      </c>
      <c r="R16" s="7">
        <v>4</v>
      </c>
      <c r="S16" s="7">
        <v>14</v>
      </c>
      <c r="T16" s="279">
        <v>318</v>
      </c>
      <c r="U16" s="9">
        <v>4</v>
      </c>
      <c r="V16" s="7">
        <v>3</v>
      </c>
      <c r="W16" s="32">
        <v>116</v>
      </c>
    </row>
    <row r="17" spans="1:23" ht="17.100000000000001" customHeight="1">
      <c r="A17" s="248">
        <v>10</v>
      </c>
      <c r="B17" s="277" t="s">
        <v>36</v>
      </c>
      <c r="C17" s="278">
        <v>0</v>
      </c>
      <c r="D17" s="7">
        <v>1</v>
      </c>
      <c r="E17" s="7">
        <v>10</v>
      </c>
      <c r="F17" s="7">
        <v>11</v>
      </c>
      <c r="G17" s="7">
        <v>0</v>
      </c>
      <c r="H17" s="7">
        <v>5</v>
      </c>
      <c r="I17" s="7">
        <v>53</v>
      </c>
      <c r="J17" s="7">
        <v>118</v>
      </c>
      <c r="K17" s="7">
        <v>28</v>
      </c>
      <c r="L17" s="7">
        <v>297</v>
      </c>
      <c r="M17" s="7">
        <v>69</v>
      </c>
      <c r="N17" s="7">
        <v>438</v>
      </c>
      <c r="O17" s="7">
        <v>0</v>
      </c>
      <c r="P17" s="7">
        <v>0</v>
      </c>
      <c r="Q17" s="7">
        <v>3</v>
      </c>
      <c r="R17" s="7">
        <v>18</v>
      </c>
      <c r="S17" s="7">
        <v>92</v>
      </c>
      <c r="T17" s="279">
        <v>1143</v>
      </c>
      <c r="U17" s="9">
        <v>24</v>
      </c>
      <c r="V17" s="7">
        <v>7</v>
      </c>
      <c r="W17" s="32">
        <v>201</v>
      </c>
    </row>
    <row r="18" spans="1:23" ht="17.100000000000001" customHeight="1">
      <c r="A18" s="248">
        <v>11</v>
      </c>
      <c r="B18" s="277" t="s">
        <v>37</v>
      </c>
      <c r="C18" s="278">
        <v>13</v>
      </c>
      <c r="D18" s="7">
        <v>17</v>
      </c>
      <c r="E18" s="7">
        <v>8</v>
      </c>
      <c r="F18" s="7">
        <v>7</v>
      </c>
      <c r="G18" s="7">
        <v>3</v>
      </c>
      <c r="H18" s="7">
        <v>0</v>
      </c>
      <c r="I18" s="7">
        <v>221</v>
      </c>
      <c r="J18" s="7">
        <v>168</v>
      </c>
      <c r="K18" s="7">
        <v>302</v>
      </c>
      <c r="L18" s="7">
        <v>276</v>
      </c>
      <c r="M18" s="7">
        <v>215</v>
      </c>
      <c r="N18" s="7">
        <v>305</v>
      </c>
      <c r="O18" s="7">
        <v>0</v>
      </c>
      <c r="P18" s="7">
        <v>0</v>
      </c>
      <c r="Q18" s="7">
        <v>11</v>
      </c>
      <c r="R18" s="7">
        <v>12</v>
      </c>
      <c r="S18" s="7">
        <v>65</v>
      </c>
      <c r="T18" s="279">
        <v>1623</v>
      </c>
      <c r="U18" s="9">
        <v>44</v>
      </c>
      <c r="V18" s="7">
        <v>260</v>
      </c>
      <c r="W18" s="32">
        <v>454</v>
      </c>
    </row>
    <row r="19" spans="1:23" ht="17.100000000000001" customHeight="1">
      <c r="A19" s="248">
        <v>12</v>
      </c>
      <c r="B19" s="277" t="s">
        <v>38</v>
      </c>
      <c r="C19" s="278">
        <v>0</v>
      </c>
      <c r="D19" s="7">
        <v>0</v>
      </c>
      <c r="E19" s="7">
        <v>3</v>
      </c>
      <c r="F19" s="7">
        <v>3</v>
      </c>
      <c r="G19" s="7">
        <v>3</v>
      </c>
      <c r="H19" s="7">
        <v>1</v>
      </c>
      <c r="I19" s="7">
        <v>62</v>
      </c>
      <c r="J19" s="7">
        <v>65</v>
      </c>
      <c r="K19" s="7">
        <v>17</v>
      </c>
      <c r="L19" s="7">
        <v>23</v>
      </c>
      <c r="M19" s="7">
        <v>186</v>
      </c>
      <c r="N19" s="7">
        <v>267</v>
      </c>
      <c r="O19" s="7">
        <v>0</v>
      </c>
      <c r="P19" s="7">
        <v>0</v>
      </c>
      <c r="Q19" s="7">
        <v>7</v>
      </c>
      <c r="R19" s="7">
        <v>8</v>
      </c>
      <c r="S19" s="7">
        <v>5</v>
      </c>
      <c r="T19" s="279">
        <v>650</v>
      </c>
      <c r="U19" s="9">
        <v>13</v>
      </c>
      <c r="V19" s="7">
        <v>0</v>
      </c>
      <c r="W19" s="32">
        <v>195</v>
      </c>
    </row>
    <row r="20" spans="1:23" ht="17.100000000000001" customHeight="1">
      <c r="A20" s="248">
        <v>15</v>
      </c>
      <c r="B20" s="277" t="s">
        <v>41</v>
      </c>
      <c r="C20" s="278">
        <v>19</v>
      </c>
      <c r="D20" s="7">
        <v>9</v>
      </c>
      <c r="E20" s="7">
        <v>2</v>
      </c>
      <c r="F20" s="7">
        <v>8</v>
      </c>
      <c r="G20" s="7">
        <v>0</v>
      </c>
      <c r="H20" s="7">
        <v>0</v>
      </c>
      <c r="I20" s="7">
        <v>215</v>
      </c>
      <c r="J20" s="7">
        <v>169</v>
      </c>
      <c r="K20" s="7">
        <v>259</v>
      </c>
      <c r="L20" s="7">
        <v>405</v>
      </c>
      <c r="M20" s="7">
        <v>23</v>
      </c>
      <c r="N20" s="7">
        <v>40</v>
      </c>
      <c r="O20" s="7">
        <v>0</v>
      </c>
      <c r="P20" s="7">
        <v>0</v>
      </c>
      <c r="Q20" s="7">
        <v>8</v>
      </c>
      <c r="R20" s="7">
        <v>10</v>
      </c>
      <c r="S20" s="7">
        <v>7</v>
      </c>
      <c r="T20" s="279">
        <v>1174</v>
      </c>
      <c r="U20" s="9">
        <v>36</v>
      </c>
      <c r="V20" s="7">
        <v>51</v>
      </c>
      <c r="W20" s="32">
        <v>195</v>
      </c>
    </row>
    <row r="21" spans="1:23" ht="17.100000000000001" customHeight="1">
      <c r="A21" s="248">
        <v>16</v>
      </c>
      <c r="B21" s="280" t="s">
        <v>42</v>
      </c>
      <c r="C21" s="278">
        <v>0</v>
      </c>
      <c r="D21" s="7">
        <v>0</v>
      </c>
      <c r="E21" s="7">
        <v>0</v>
      </c>
      <c r="F21" s="7">
        <v>0</v>
      </c>
      <c r="G21" s="7">
        <v>1</v>
      </c>
      <c r="H21" s="7">
        <v>0</v>
      </c>
      <c r="I21" s="7">
        <v>26</v>
      </c>
      <c r="J21" s="7">
        <v>45</v>
      </c>
      <c r="K21" s="7">
        <v>3</v>
      </c>
      <c r="L21" s="7">
        <v>8</v>
      </c>
      <c r="M21" s="7">
        <v>21</v>
      </c>
      <c r="N21" s="7">
        <v>30</v>
      </c>
      <c r="O21" s="7">
        <v>0</v>
      </c>
      <c r="P21" s="7">
        <v>0</v>
      </c>
      <c r="Q21" s="7">
        <v>1</v>
      </c>
      <c r="R21" s="7">
        <v>1</v>
      </c>
      <c r="S21" s="7">
        <v>2</v>
      </c>
      <c r="T21" s="279">
        <v>138</v>
      </c>
      <c r="U21" s="9">
        <v>2</v>
      </c>
      <c r="V21" s="7">
        <v>0</v>
      </c>
      <c r="W21" s="32">
        <v>33</v>
      </c>
    </row>
    <row r="22" spans="1:23" ht="17.100000000000001" customHeight="1">
      <c r="A22" s="248">
        <v>17</v>
      </c>
      <c r="B22" s="277" t="s">
        <v>43</v>
      </c>
      <c r="C22" s="278">
        <v>0</v>
      </c>
      <c r="D22" s="7">
        <v>1</v>
      </c>
      <c r="E22" s="7">
        <v>1</v>
      </c>
      <c r="F22" s="7">
        <v>6</v>
      </c>
      <c r="G22" s="7">
        <v>1</v>
      </c>
      <c r="H22" s="7">
        <v>0</v>
      </c>
      <c r="I22" s="7">
        <v>9</v>
      </c>
      <c r="J22" s="7">
        <v>16</v>
      </c>
      <c r="K22" s="7">
        <v>12</v>
      </c>
      <c r="L22" s="7">
        <v>33</v>
      </c>
      <c r="M22" s="7">
        <v>61</v>
      </c>
      <c r="N22" s="7">
        <v>180</v>
      </c>
      <c r="O22" s="7">
        <v>1</v>
      </c>
      <c r="P22" s="7">
        <v>1</v>
      </c>
      <c r="Q22" s="7">
        <v>6</v>
      </c>
      <c r="R22" s="7">
        <v>15</v>
      </c>
      <c r="S22" s="7">
        <v>54</v>
      </c>
      <c r="T22" s="279">
        <v>397</v>
      </c>
      <c r="U22" s="9">
        <v>2</v>
      </c>
      <c r="V22" s="7">
        <v>0</v>
      </c>
      <c r="W22" s="32">
        <v>76</v>
      </c>
    </row>
    <row r="23" spans="1:23" ht="17.100000000000001" customHeight="1">
      <c r="A23" s="248">
        <v>18</v>
      </c>
      <c r="B23" s="277" t="s">
        <v>44</v>
      </c>
      <c r="C23" s="278">
        <v>28</v>
      </c>
      <c r="D23" s="7">
        <v>15</v>
      </c>
      <c r="E23" s="7">
        <v>45</v>
      </c>
      <c r="F23" s="7">
        <v>23</v>
      </c>
      <c r="G23" s="7">
        <v>2</v>
      </c>
      <c r="H23" s="7">
        <v>1</v>
      </c>
      <c r="I23" s="7">
        <v>720</v>
      </c>
      <c r="J23" s="7">
        <v>422</v>
      </c>
      <c r="K23" s="7">
        <v>662</v>
      </c>
      <c r="L23" s="7">
        <v>518</v>
      </c>
      <c r="M23" s="7">
        <v>388</v>
      </c>
      <c r="N23" s="7">
        <v>517</v>
      </c>
      <c r="O23" s="7">
        <v>3</v>
      </c>
      <c r="P23" s="7">
        <v>4</v>
      </c>
      <c r="Q23" s="7">
        <v>45</v>
      </c>
      <c r="R23" s="7">
        <v>33</v>
      </c>
      <c r="S23" s="7">
        <v>108</v>
      </c>
      <c r="T23" s="279">
        <v>3534</v>
      </c>
      <c r="U23" s="9">
        <v>93</v>
      </c>
      <c r="V23" s="7">
        <v>192</v>
      </c>
      <c r="W23" s="32">
        <v>1486</v>
      </c>
    </row>
    <row r="24" spans="1:23" ht="17.100000000000001" customHeight="1">
      <c r="A24" s="248">
        <v>19</v>
      </c>
      <c r="B24" s="277" t="s">
        <v>45</v>
      </c>
      <c r="C24" s="278">
        <v>2</v>
      </c>
      <c r="D24" s="7">
        <v>1</v>
      </c>
      <c r="E24" s="7">
        <v>2</v>
      </c>
      <c r="F24" s="7">
        <v>1</v>
      </c>
      <c r="G24" s="7">
        <v>0</v>
      </c>
      <c r="H24" s="7">
        <v>1</v>
      </c>
      <c r="I24" s="7">
        <v>17</v>
      </c>
      <c r="J24" s="7">
        <v>18</v>
      </c>
      <c r="K24" s="7">
        <v>41</v>
      </c>
      <c r="L24" s="7">
        <v>38</v>
      </c>
      <c r="M24" s="7">
        <v>123</v>
      </c>
      <c r="N24" s="7">
        <v>133</v>
      </c>
      <c r="O24" s="7">
        <v>0</v>
      </c>
      <c r="P24" s="7">
        <v>0</v>
      </c>
      <c r="Q24" s="7">
        <v>7</v>
      </c>
      <c r="R24" s="7">
        <v>12</v>
      </c>
      <c r="S24" s="7">
        <v>52</v>
      </c>
      <c r="T24" s="279">
        <v>448</v>
      </c>
      <c r="U24" s="9">
        <v>15</v>
      </c>
      <c r="V24" s="7">
        <v>0</v>
      </c>
      <c r="W24" s="32">
        <v>98</v>
      </c>
    </row>
    <row r="25" spans="1:23" ht="17.100000000000001" customHeight="1">
      <c r="A25" s="248">
        <v>20</v>
      </c>
      <c r="B25" s="277" t="s">
        <v>46</v>
      </c>
      <c r="C25" s="278">
        <v>4</v>
      </c>
      <c r="D25" s="7">
        <v>2</v>
      </c>
      <c r="E25" s="7">
        <v>8</v>
      </c>
      <c r="F25" s="7">
        <v>4</v>
      </c>
      <c r="G25" s="7">
        <v>2</v>
      </c>
      <c r="H25" s="7">
        <v>0</v>
      </c>
      <c r="I25" s="7">
        <v>121</v>
      </c>
      <c r="J25" s="7">
        <v>71</v>
      </c>
      <c r="K25" s="7">
        <v>40</v>
      </c>
      <c r="L25" s="7">
        <v>15</v>
      </c>
      <c r="M25" s="7">
        <v>188</v>
      </c>
      <c r="N25" s="7">
        <v>90</v>
      </c>
      <c r="O25" s="7">
        <v>1</v>
      </c>
      <c r="P25" s="7">
        <v>0</v>
      </c>
      <c r="Q25" s="7">
        <v>29</v>
      </c>
      <c r="R25" s="7">
        <v>12</v>
      </c>
      <c r="S25" s="7">
        <v>0</v>
      </c>
      <c r="T25" s="279">
        <v>587</v>
      </c>
      <c r="U25" s="9">
        <v>13</v>
      </c>
      <c r="V25" s="7">
        <v>0</v>
      </c>
      <c r="W25" s="32">
        <v>245</v>
      </c>
    </row>
    <row r="26" spans="1:23" ht="17.100000000000001" customHeight="1">
      <c r="A26" s="248">
        <v>21</v>
      </c>
      <c r="B26" s="277" t="s">
        <v>47</v>
      </c>
      <c r="C26" s="278">
        <v>0</v>
      </c>
      <c r="D26" s="7">
        <v>0</v>
      </c>
      <c r="E26" s="7">
        <v>0</v>
      </c>
      <c r="F26" s="7">
        <v>0</v>
      </c>
      <c r="G26" s="7">
        <v>0</v>
      </c>
      <c r="H26" s="7">
        <v>1</v>
      </c>
      <c r="I26" s="7">
        <v>4</v>
      </c>
      <c r="J26" s="7">
        <v>29</v>
      </c>
      <c r="K26" s="7">
        <v>17</v>
      </c>
      <c r="L26" s="7">
        <v>45</v>
      </c>
      <c r="M26" s="7">
        <v>21</v>
      </c>
      <c r="N26" s="7">
        <v>57</v>
      </c>
      <c r="O26" s="7">
        <v>0</v>
      </c>
      <c r="P26" s="7">
        <v>1</v>
      </c>
      <c r="Q26" s="7">
        <v>1</v>
      </c>
      <c r="R26" s="7">
        <v>1</v>
      </c>
      <c r="S26" s="7">
        <v>1</v>
      </c>
      <c r="T26" s="279">
        <v>178</v>
      </c>
      <c r="U26" s="9">
        <v>0</v>
      </c>
      <c r="V26" s="7">
        <v>0</v>
      </c>
      <c r="W26" s="32">
        <v>15</v>
      </c>
    </row>
    <row r="27" spans="1:23" ht="17.100000000000001" customHeight="1">
      <c r="A27" s="248">
        <v>22</v>
      </c>
      <c r="B27" s="277" t="s">
        <v>48</v>
      </c>
      <c r="C27" s="278">
        <v>0</v>
      </c>
      <c r="D27" s="7">
        <v>0</v>
      </c>
      <c r="E27" s="7">
        <v>2</v>
      </c>
      <c r="F27" s="7">
        <v>2</v>
      </c>
      <c r="G27" s="7">
        <v>0</v>
      </c>
      <c r="H27" s="7">
        <v>0</v>
      </c>
      <c r="I27" s="7">
        <v>14</v>
      </c>
      <c r="J27" s="7">
        <v>12</v>
      </c>
      <c r="K27" s="7">
        <v>8</v>
      </c>
      <c r="L27" s="7">
        <v>10</v>
      </c>
      <c r="M27" s="7">
        <v>42</v>
      </c>
      <c r="N27" s="7">
        <v>69</v>
      </c>
      <c r="O27" s="7">
        <v>0</v>
      </c>
      <c r="P27" s="7">
        <v>0</v>
      </c>
      <c r="Q27" s="7">
        <v>2</v>
      </c>
      <c r="R27" s="7">
        <v>3</v>
      </c>
      <c r="S27" s="7">
        <v>5</v>
      </c>
      <c r="T27" s="279">
        <v>169</v>
      </c>
      <c r="U27" s="9">
        <v>4</v>
      </c>
      <c r="V27" s="7">
        <v>0</v>
      </c>
      <c r="W27" s="32">
        <v>55</v>
      </c>
    </row>
    <row r="28" spans="1:23" ht="17.100000000000001" customHeight="1">
      <c r="A28" s="248">
        <v>23</v>
      </c>
      <c r="B28" s="277" t="s">
        <v>49</v>
      </c>
      <c r="C28" s="278">
        <v>0</v>
      </c>
      <c r="D28" s="7">
        <v>0</v>
      </c>
      <c r="E28" s="7">
        <v>0</v>
      </c>
      <c r="F28" s="7">
        <v>5</v>
      </c>
      <c r="G28" s="7">
        <v>0</v>
      </c>
      <c r="H28" s="7">
        <v>0</v>
      </c>
      <c r="I28" s="7">
        <v>4</v>
      </c>
      <c r="J28" s="7">
        <v>25</v>
      </c>
      <c r="K28" s="7">
        <v>11</v>
      </c>
      <c r="L28" s="7">
        <v>33</v>
      </c>
      <c r="M28" s="7">
        <v>38</v>
      </c>
      <c r="N28" s="7">
        <v>242</v>
      </c>
      <c r="O28" s="7">
        <v>0</v>
      </c>
      <c r="P28" s="7">
        <v>0</v>
      </c>
      <c r="Q28" s="7">
        <v>0</v>
      </c>
      <c r="R28" s="7">
        <v>3</v>
      </c>
      <c r="S28" s="7">
        <v>35</v>
      </c>
      <c r="T28" s="279">
        <v>396</v>
      </c>
      <c r="U28" s="9">
        <v>10</v>
      </c>
      <c r="V28" s="7">
        <v>1</v>
      </c>
      <c r="W28" s="32">
        <v>36</v>
      </c>
    </row>
    <row r="29" spans="1:23" ht="17.100000000000001" customHeight="1">
      <c r="A29" s="248">
        <v>24</v>
      </c>
      <c r="B29" s="277" t="s">
        <v>50</v>
      </c>
      <c r="C29" s="278">
        <v>1</v>
      </c>
      <c r="D29" s="7">
        <v>1</v>
      </c>
      <c r="E29" s="7">
        <v>5</v>
      </c>
      <c r="F29" s="7">
        <v>14</v>
      </c>
      <c r="G29" s="7">
        <v>0</v>
      </c>
      <c r="H29" s="7">
        <v>2</v>
      </c>
      <c r="I29" s="7">
        <v>58</v>
      </c>
      <c r="J29" s="7">
        <v>65</v>
      </c>
      <c r="K29" s="7">
        <v>47</v>
      </c>
      <c r="L29" s="7">
        <v>71</v>
      </c>
      <c r="M29" s="7">
        <v>109</v>
      </c>
      <c r="N29" s="7">
        <v>332</v>
      </c>
      <c r="O29" s="7">
        <v>1</v>
      </c>
      <c r="P29" s="7">
        <v>1</v>
      </c>
      <c r="Q29" s="7">
        <v>11</v>
      </c>
      <c r="R29" s="7">
        <v>20</v>
      </c>
      <c r="S29" s="7">
        <v>19</v>
      </c>
      <c r="T29" s="279">
        <v>757</v>
      </c>
      <c r="U29" s="9">
        <v>37</v>
      </c>
      <c r="V29" s="7">
        <v>0</v>
      </c>
      <c r="W29" s="32">
        <v>186</v>
      </c>
    </row>
    <row r="30" spans="1:23" ht="17.100000000000001" customHeight="1">
      <c r="A30" s="248">
        <v>25</v>
      </c>
      <c r="B30" s="277" t="s">
        <v>51</v>
      </c>
      <c r="C30" s="278">
        <v>1</v>
      </c>
      <c r="D30" s="7">
        <v>2</v>
      </c>
      <c r="E30" s="7">
        <v>1</v>
      </c>
      <c r="F30" s="7">
        <v>16</v>
      </c>
      <c r="G30" s="7">
        <v>0</v>
      </c>
      <c r="H30" s="7">
        <v>4</v>
      </c>
      <c r="I30" s="7">
        <v>7</v>
      </c>
      <c r="J30" s="7">
        <v>65</v>
      </c>
      <c r="K30" s="7">
        <v>36</v>
      </c>
      <c r="L30" s="7">
        <v>258</v>
      </c>
      <c r="M30" s="7">
        <v>36</v>
      </c>
      <c r="N30" s="7">
        <v>307</v>
      </c>
      <c r="O30" s="7">
        <v>1</v>
      </c>
      <c r="P30" s="7">
        <v>0</v>
      </c>
      <c r="Q30" s="7">
        <v>8</v>
      </c>
      <c r="R30" s="7">
        <v>19</v>
      </c>
      <c r="S30" s="7">
        <v>16</v>
      </c>
      <c r="T30" s="279">
        <v>777</v>
      </c>
      <c r="U30" s="9">
        <v>18</v>
      </c>
      <c r="V30" s="7">
        <v>4</v>
      </c>
      <c r="W30" s="32">
        <v>222</v>
      </c>
    </row>
    <row r="31" spans="1:23" ht="17.100000000000001" customHeight="1">
      <c r="A31" s="248">
        <v>26</v>
      </c>
      <c r="B31" s="277" t="s">
        <v>52</v>
      </c>
      <c r="C31" s="278">
        <v>5</v>
      </c>
      <c r="D31" s="7">
        <v>2</v>
      </c>
      <c r="E31" s="7">
        <v>1</v>
      </c>
      <c r="F31" s="7">
        <v>5</v>
      </c>
      <c r="G31" s="7">
        <v>0</v>
      </c>
      <c r="H31" s="7">
        <v>1</v>
      </c>
      <c r="I31" s="7">
        <v>41</v>
      </c>
      <c r="J31" s="7">
        <v>28</v>
      </c>
      <c r="K31" s="7">
        <v>118</v>
      </c>
      <c r="L31" s="7">
        <v>157</v>
      </c>
      <c r="M31" s="7">
        <v>65</v>
      </c>
      <c r="N31" s="7">
        <v>133</v>
      </c>
      <c r="O31" s="7">
        <v>3</v>
      </c>
      <c r="P31" s="7">
        <v>0</v>
      </c>
      <c r="Q31" s="7">
        <v>5</v>
      </c>
      <c r="R31" s="7">
        <v>3</v>
      </c>
      <c r="S31" s="7">
        <v>28</v>
      </c>
      <c r="T31" s="279">
        <v>595</v>
      </c>
      <c r="U31" s="9">
        <v>19</v>
      </c>
      <c r="V31" s="7">
        <v>2</v>
      </c>
      <c r="W31" s="32">
        <v>211</v>
      </c>
    </row>
    <row r="32" spans="1:23" ht="17.100000000000001" customHeight="1">
      <c r="A32" s="248">
        <v>27</v>
      </c>
      <c r="B32" s="277" t="s">
        <v>53</v>
      </c>
      <c r="C32" s="278">
        <v>1</v>
      </c>
      <c r="D32" s="7">
        <v>1</v>
      </c>
      <c r="E32" s="7">
        <v>3</v>
      </c>
      <c r="F32" s="7">
        <v>3</v>
      </c>
      <c r="G32" s="7">
        <v>1</v>
      </c>
      <c r="H32" s="7">
        <v>3</v>
      </c>
      <c r="I32" s="7">
        <v>109</v>
      </c>
      <c r="J32" s="7">
        <v>142</v>
      </c>
      <c r="K32" s="7">
        <v>23</v>
      </c>
      <c r="L32" s="7">
        <v>72</v>
      </c>
      <c r="M32" s="7">
        <v>60</v>
      </c>
      <c r="N32" s="7">
        <v>216</v>
      </c>
      <c r="O32" s="7">
        <v>0</v>
      </c>
      <c r="P32" s="7">
        <v>0</v>
      </c>
      <c r="Q32" s="7">
        <v>5</v>
      </c>
      <c r="R32" s="7">
        <v>10</v>
      </c>
      <c r="S32" s="7">
        <v>14</v>
      </c>
      <c r="T32" s="279">
        <v>663</v>
      </c>
      <c r="U32" s="9">
        <v>9</v>
      </c>
      <c r="V32" s="7">
        <v>0</v>
      </c>
      <c r="W32" s="32">
        <v>118</v>
      </c>
    </row>
    <row r="33" spans="1:23" ht="17.100000000000001" customHeight="1" thickBot="1">
      <c r="A33" s="249">
        <v>28</v>
      </c>
      <c r="B33" s="281" t="s">
        <v>54</v>
      </c>
      <c r="C33" s="282">
        <v>0</v>
      </c>
      <c r="D33" s="16">
        <v>6</v>
      </c>
      <c r="E33" s="16">
        <v>0</v>
      </c>
      <c r="F33" s="16">
        <v>14</v>
      </c>
      <c r="G33" s="16">
        <v>0</v>
      </c>
      <c r="H33" s="16">
        <v>3</v>
      </c>
      <c r="I33" s="16">
        <v>23</v>
      </c>
      <c r="J33" s="16">
        <v>96</v>
      </c>
      <c r="K33" s="16">
        <v>22</v>
      </c>
      <c r="L33" s="16">
        <v>184</v>
      </c>
      <c r="M33" s="16">
        <v>25</v>
      </c>
      <c r="N33" s="16">
        <v>159</v>
      </c>
      <c r="O33" s="16">
        <v>0</v>
      </c>
      <c r="P33" s="16">
        <v>0</v>
      </c>
      <c r="Q33" s="16">
        <v>2</v>
      </c>
      <c r="R33" s="16">
        <v>11</v>
      </c>
      <c r="S33" s="16">
        <v>8</v>
      </c>
      <c r="T33" s="283">
        <v>553</v>
      </c>
      <c r="U33" s="19">
        <v>2</v>
      </c>
      <c r="V33" s="16">
        <v>5</v>
      </c>
      <c r="W33" s="33">
        <v>50</v>
      </c>
    </row>
    <row r="34" spans="1:23" ht="17.100000000000001" customHeight="1">
      <c r="A34" s="1141" t="s">
        <v>467</v>
      </c>
      <c r="B34" s="1128"/>
      <c r="C34" s="1128"/>
      <c r="D34" s="1128"/>
      <c r="E34" s="1128"/>
      <c r="F34" s="1128"/>
      <c r="G34" s="1128"/>
      <c r="H34" s="1128"/>
      <c r="I34" s="1128"/>
      <c r="J34" s="1128"/>
      <c r="K34" s="1128"/>
      <c r="L34" s="1128"/>
      <c r="M34" s="1128"/>
      <c r="N34" s="1128"/>
      <c r="O34" s="1128"/>
      <c r="P34" s="1128"/>
      <c r="Q34" s="1128"/>
      <c r="R34" s="1128"/>
      <c r="S34" s="1128"/>
      <c r="T34" s="1128"/>
      <c r="U34" s="1128"/>
      <c r="V34" s="1128"/>
      <c r="W34" s="1128"/>
    </row>
    <row r="35" spans="1:23" ht="17.100000000000001" customHeight="1">
      <c r="A35" s="1141" t="s">
        <v>472</v>
      </c>
      <c r="B35" s="1128"/>
      <c r="C35" s="1128"/>
      <c r="D35" s="1128"/>
      <c r="E35" s="1128"/>
      <c r="F35" s="1128"/>
      <c r="G35" s="1128"/>
      <c r="H35" s="1128"/>
      <c r="I35" s="1128"/>
      <c r="J35" s="1128"/>
      <c r="K35" s="1128"/>
      <c r="L35" s="1128"/>
      <c r="M35" s="1128"/>
      <c r="N35" s="1128"/>
      <c r="O35" s="1128"/>
      <c r="P35" s="1128"/>
      <c r="Q35" s="1128"/>
      <c r="R35" s="1128"/>
      <c r="S35" s="1128"/>
      <c r="T35" s="1128"/>
      <c r="U35" s="1128"/>
      <c r="V35" s="1128"/>
      <c r="W35" s="1128"/>
    </row>
    <row r="36" spans="1:23" ht="17.100000000000001" customHeight="1">
      <c r="A36" s="1141" t="s">
        <v>113</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112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79" t="s">
        <v>361</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40" spans="1:23" ht="15" customHeight="1">
      <c r="A40" s="1023" t="s">
        <v>918</v>
      </c>
    </row>
  </sheetData>
  <mergeCells count="19">
    <mergeCell ref="A2:W2"/>
    <mergeCell ref="C4:T4"/>
    <mergeCell ref="U4:W4"/>
    <mergeCell ref="C5:D5"/>
    <mergeCell ref="E5:F5"/>
    <mergeCell ref="G5:H5"/>
    <mergeCell ref="I5:J5"/>
    <mergeCell ref="K5:L5"/>
    <mergeCell ref="A35:W35"/>
    <mergeCell ref="A36:W36"/>
    <mergeCell ref="A37:W37"/>
    <mergeCell ref="A38:W38"/>
    <mergeCell ref="M5:N5"/>
    <mergeCell ref="O5:P5"/>
    <mergeCell ref="Q5:R5"/>
    <mergeCell ref="U5:W5"/>
    <mergeCell ref="A34:W34"/>
    <mergeCell ref="A4:A6"/>
    <mergeCell ref="B4:B6"/>
  </mergeCells>
  <hyperlinks>
    <hyperlink ref="A1" location="'Table of Contents'!A1" display="Return to Table of Contents" xr:uid="{C6251503-FAEF-4F98-9680-23644D436BFA}"/>
    <hyperlink ref="A40" location="'Table of Contents'!A1" display="Return to Table of Contents" xr:uid="{DF0C66DE-985E-405B-A251-84225A23F137}"/>
  </hyperlinks>
  <pageMargins left="0.2" right="0.2" top="0.5" bottom="0.5" header="0" footer="0"/>
  <pageSetup paperSize="5"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2"/>
  <sheetViews>
    <sheetView showGridLines="0" topLeftCell="A14" zoomScaleNormal="100" workbookViewId="0">
      <selection activeCell="W6" sqref="W6"/>
    </sheetView>
  </sheetViews>
  <sheetFormatPr defaultColWidth="11" defaultRowHeight="15" customHeight="1"/>
  <cols>
    <col min="1" max="1" width="9.125" style="50" customWidth="1"/>
    <col min="2" max="2" width="57"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1023" t="s">
        <v>918</v>
      </c>
    </row>
    <row r="2" spans="1:23" ht="114" customHeight="1">
      <c r="A2" s="1132" t="s">
        <v>482</v>
      </c>
      <c r="B2" s="1228"/>
      <c r="C2" s="1228"/>
      <c r="D2" s="1228"/>
      <c r="E2" s="1228"/>
      <c r="F2" s="1228"/>
      <c r="G2" s="1228"/>
      <c r="H2" s="1228"/>
      <c r="I2" s="1228"/>
      <c r="J2" s="1228"/>
      <c r="K2" s="1228"/>
      <c r="L2" s="1228"/>
      <c r="M2" s="1228"/>
      <c r="N2" s="1228"/>
      <c r="O2" s="1228"/>
      <c r="P2" s="1228"/>
      <c r="Q2" s="1228"/>
      <c r="R2" s="1228"/>
      <c r="S2" s="1228"/>
      <c r="T2" s="1228"/>
      <c r="U2" s="1228"/>
      <c r="V2" s="1228"/>
      <c r="W2" s="1228"/>
    </row>
    <row r="3" spans="1:23" ht="15" customHeight="1" thickBot="1"/>
    <row r="4" spans="1:23" ht="17.100000000000001" customHeight="1">
      <c r="A4" s="1200" t="s">
        <v>360</v>
      </c>
      <c r="B4" s="1197" t="s">
        <v>359</v>
      </c>
      <c r="C4" s="1203" t="s">
        <v>475</v>
      </c>
      <c r="D4" s="1186"/>
      <c r="E4" s="1186"/>
      <c r="F4" s="1186"/>
      <c r="G4" s="1186"/>
      <c r="H4" s="1186"/>
      <c r="I4" s="1186"/>
      <c r="J4" s="1186"/>
      <c r="K4" s="1186"/>
      <c r="L4" s="1186"/>
      <c r="M4" s="1186"/>
      <c r="N4" s="1186"/>
      <c r="O4" s="1186"/>
      <c r="P4" s="1186"/>
      <c r="Q4" s="1186"/>
      <c r="R4" s="1186"/>
      <c r="S4" s="1186"/>
      <c r="T4" s="1204"/>
      <c r="U4" s="1205" t="s">
        <v>1</v>
      </c>
      <c r="V4" s="1186"/>
      <c r="W4" s="1206"/>
    </row>
    <row r="5" spans="1:23" ht="53.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267">
        <v>0</v>
      </c>
      <c r="B7" s="268" t="s">
        <v>26</v>
      </c>
      <c r="C7" s="269">
        <v>985</v>
      </c>
      <c r="D7" s="270">
        <v>899</v>
      </c>
      <c r="E7" s="270">
        <v>665</v>
      </c>
      <c r="F7" s="270">
        <v>637</v>
      </c>
      <c r="G7" s="270">
        <v>55</v>
      </c>
      <c r="H7" s="270">
        <v>59</v>
      </c>
      <c r="I7" s="270">
        <v>5353</v>
      </c>
      <c r="J7" s="270">
        <v>3411</v>
      </c>
      <c r="K7" s="270">
        <v>7597</v>
      </c>
      <c r="L7" s="270">
        <v>7219</v>
      </c>
      <c r="M7" s="270">
        <v>7367</v>
      </c>
      <c r="N7" s="270">
        <v>7710</v>
      </c>
      <c r="O7" s="270">
        <v>76</v>
      </c>
      <c r="P7" s="270">
        <v>51</v>
      </c>
      <c r="Q7" s="270">
        <v>1106</v>
      </c>
      <c r="R7" s="270">
        <v>942</v>
      </c>
      <c r="S7" s="270">
        <v>1426</v>
      </c>
      <c r="T7" s="271">
        <v>45558</v>
      </c>
      <c r="U7" s="272">
        <v>1803</v>
      </c>
      <c r="V7" s="270">
        <v>2604</v>
      </c>
      <c r="W7" s="273">
        <v>21276</v>
      </c>
    </row>
    <row r="8" spans="1:23" ht="17.100000000000001" customHeight="1">
      <c r="A8" s="247">
        <v>1</v>
      </c>
      <c r="B8" s="274" t="s">
        <v>27</v>
      </c>
      <c r="C8" s="275">
        <v>1</v>
      </c>
      <c r="D8" s="38">
        <v>1</v>
      </c>
      <c r="E8" s="38">
        <v>6</v>
      </c>
      <c r="F8" s="38">
        <v>4</v>
      </c>
      <c r="G8" s="38">
        <v>0</v>
      </c>
      <c r="H8" s="38">
        <v>0</v>
      </c>
      <c r="I8" s="38">
        <v>41</v>
      </c>
      <c r="J8" s="38">
        <v>21</v>
      </c>
      <c r="K8" s="38">
        <v>62</v>
      </c>
      <c r="L8" s="38">
        <v>37</v>
      </c>
      <c r="M8" s="38">
        <v>209</v>
      </c>
      <c r="N8" s="38">
        <v>177</v>
      </c>
      <c r="O8" s="38">
        <v>0</v>
      </c>
      <c r="P8" s="38">
        <v>1</v>
      </c>
      <c r="Q8" s="38">
        <v>23</v>
      </c>
      <c r="R8" s="38">
        <v>15</v>
      </c>
      <c r="S8" s="38">
        <v>18</v>
      </c>
      <c r="T8" s="276">
        <v>616</v>
      </c>
      <c r="U8" s="51">
        <v>35</v>
      </c>
      <c r="V8" s="38">
        <v>16</v>
      </c>
      <c r="W8" s="40">
        <v>148</v>
      </c>
    </row>
    <row r="9" spans="1:23" ht="17.100000000000001" customHeight="1">
      <c r="A9" s="248">
        <v>2</v>
      </c>
      <c r="B9" s="277" t="s">
        <v>28</v>
      </c>
      <c r="C9" s="278">
        <v>153</v>
      </c>
      <c r="D9" s="7">
        <v>168</v>
      </c>
      <c r="E9" s="7">
        <v>48</v>
      </c>
      <c r="F9" s="7">
        <v>61</v>
      </c>
      <c r="G9" s="7">
        <v>4</v>
      </c>
      <c r="H9" s="7">
        <v>4</v>
      </c>
      <c r="I9" s="7">
        <v>762</v>
      </c>
      <c r="J9" s="7">
        <v>570</v>
      </c>
      <c r="K9" s="7">
        <v>866</v>
      </c>
      <c r="L9" s="7">
        <v>990</v>
      </c>
      <c r="M9" s="7">
        <v>306</v>
      </c>
      <c r="N9" s="7">
        <v>451</v>
      </c>
      <c r="O9" s="7">
        <v>14</v>
      </c>
      <c r="P9" s="7">
        <v>7</v>
      </c>
      <c r="Q9" s="7">
        <v>131</v>
      </c>
      <c r="R9" s="7">
        <v>133</v>
      </c>
      <c r="S9" s="7">
        <v>214</v>
      </c>
      <c r="T9" s="279">
        <v>4882</v>
      </c>
      <c r="U9" s="9">
        <v>110</v>
      </c>
      <c r="V9" s="7">
        <v>402</v>
      </c>
      <c r="W9" s="32">
        <v>2599</v>
      </c>
    </row>
    <row r="10" spans="1:23" ht="17.100000000000001" customHeight="1">
      <c r="A10" s="248">
        <v>3</v>
      </c>
      <c r="B10" s="277" t="s">
        <v>29</v>
      </c>
      <c r="C10" s="278">
        <v>1</v>
      </c>
      <c r="D10" s="7">
        <v>0</v>
      </c>
      <c r="E10" s="7">
        <v>1</v>
      </c>
      <c r="F10" s="7">
        <v>2</v>
      </c>
      <c r="G10" s="7">
        <v>1</v>
      </c>
      <c r="H10" s="7">
        <v>1</v>
      </c>
      <c r="I10" s="7">
        <v>18</v>
      </c>
      <c r="J10" s="7">
        <v>7</v>
      </c>
      <c r="K10" s="7">
        <v>24</v>
      </c>
      <c r="L10" s="7">
        <v>24</v>
      </c>
      <c r="M10" s="7">
        <v>89</v>
      </c>
      <c r="N10" s="7">
        <v>85</v>
      </c>
      <c r="O10" s="7">
        <v>1</v>
      </c>
      <c r="P10" s="7">
        <v>0</v>
      </c>
      <c r="Q10" s="7">
        <v>4</v>
      </c>
      <c r="R10" s="7">
        <v>2</v>
      </c>
      <c r="S10" s="7">
        <v>6</v>
      </c>
      <c r="T10" s="279">
        <v>266</v>
      </c>
      <c r="U10" s="9">
        <v>15</v>
      </c>
      <c r="V10" s="7">
        <v>1</v>
      </c>
      <c r="W10" s="32">
        <v>78</v>
      </c>
    </row>
    <row r="11" spans="1:23" ht="17.100000000000001" customHeight="1">
      <c r="A11" s="248">
        <v>4</v>
      </c>
      <c r="B11" s="277" t="s">
        <v>30</v>
      </c>
      <c r="C11" s="278">
        <v>0</v>
      </c>
      <c r="D11" s="7">
        <v>0</v>
      </c>
      <c r="E11" s="7">
        <v>0</v>
      </c>
      <c r="F11" s="7">
        <v>0</v>
      </c>
      <c r="G11" s="7">
        <v>1</v>
      </c>
      <c r="H11" s="7">
        <v>0</v>
      </c>
      <c r="I11" s="7">
        <v>2</v>
      </c>
      <c r="J11" s="7">
        <v>3</v>
      </c>
      <c r="K11" s="7">
        <v>1</v>
      </c>
      <c r="L11" s="7">
        <v>2</v>
      </c>
      <c r="M11" s="7">
        <v>10</v>
      </c>
      <c r="N11" s="7">
        <v>21</v>
      </c>
      <c r="O11" s="7">
        <v>0</v>
      </c>
      <c r="P11" s="7">
        <v>0</v>
      </c>
      <c r="Q11" s="7">
        <v>0</v>
      </c>
      <c r="R11" s="7">
        <v>0</v>
      </c>
      <c r="S11" s="7">
        <v>0</v>
      </c>
      <c r="T11" s="279">
        <v>40</v>
      </c>
      <c r="U11" s="9">
        <v>0</v>
      </c>
      <c r="V11" s="7">
        <v>0</v>
      </c>
      <c r="W11" s="32">
        <v>6</v>
      </c>
    </row>
    <row r="12" spans="1:23" ht="17.100000000000001" customHeight="1">
      <c r="A12" s="248">
        <v>5</v>
      </c>
      <c r="B12" s="277" t="s">
        <v>31</v>
      </c>
      <c r="C12" s="278">
        <v>2</v>
      </c>
      <c r="D12" s="7">
        <v>2</v>
      </c>
      <c r="E12" s="7">
        <v>5</v>
      </c>
      <c r="F12" s="7">
        <v>4</v>
      </c>
      <c r="G12" s="7">
        <v>0</v>
      </c>
      <c r="H12" s="7">
        <v>0</v>
      </c>
      <c r="I12" s="7">
        <v>37</v>
      </c>
      <c r="J12" s="7">
        <v>32</v>
      </c>
      <c r="K12" s="7">
        <v>44</v>
      </c>
      <c r="L12" s="7">
        <v>41</v>
      </c>
      <c r="M12" s="7">
        <v>118</v>
      </c>
      <c r="N12" s="7">
        <v>121</v>
      </c>
      <c r="O12" s="7">
        <v>1</v>
      </c>
      <c r="P12" s="7">
        <v>0</v>
      </c>
      <c r="Q12" s="7">
        <v>10</v>
      </c>
      <c r="R12" s="7">
        <v>10</v>
      </c>
      <c r="S12" s="7">
        <v>31</v>
      </c>
      <c r="T12" s="279">
        <v>458</v>
      </c>
      <c r="U12" s="9">
        <v>13</v>
      </c>
      <c r="V12" s="7">
        <v>50</v>
      </c>
      <c r="W12" s="32">
        <v>195</v>
      </c>
    </row>
    <row r="13" spans="1:23" ht="17.100000000000001" customHeight="1">
      <c r="A13" s="248">
        <v>6</v>
      </c>
      <c r="B13" s="277" t="s">
        <v>32</v>
      </c>
      <c r="C13" s="278">
        <v>3</v>
      </c>
      <c r="D13" s="7">
        <v>5</v>
      </c>
      <c r="E13" s="7">
        <v>0</v>
      </c>
      <c r="F13" s="7">
        <v>5</v>
      </c>
      <c r="G13" s="7">
        <v>2</v>
      </c>
      <c r="H13" s="7">
        <v>0</v>
      </c>
      <c r="I13" s="7">
        <v>18</v>
      </c>
      <c r="J13" s="7">
        <v>32</v>
      </c>
      <c r="K13" s="7">
        <v>54</v>
      </c>
      <c r="L13" s="7">
        <v>41</v>
      </c>
      <c r="M13" s="7">
        <v>88</v>
      </c>
      <c r="N13" s="7">
        <v>82</v>
      </c>
      <c r="O13" s="7">
        <v>0</v>
      </c>
      <c r="P13" s="7">
        <v>1</v>
      </c>
      <c r="Q13" s="7">
        <v>6</v>
      </c>
      <c r="R13" s="7">
        <v>4</v>
      </c>
      <c r="S13" s="7">
        <v>22</v>
      </c>
      <c r="T13" s="279">
        <v>363</v>
      </c>
      <c r="U13" s="9">
        <v>27</v>
      </c>
      <c r="V13" s="7">
        <v>0</v>
      </c>
      <c r="W13" s="32">
        <v>121</v>
      </c>
    </row>
    <row r="14" spans="1:23" ht="17.100000000000001" customHeight="1">
      <c r="A14" s="248">
        <v>7</v>
      </c>
      <c r="B14" s="277" t="s">
        <v>33</v>
      </c>
      <c r="C14" s="278">
        <v>118</v>
      </c>
      <c r="D14" s="7">
        <v>72</v>
      </c>
      <c r="E14" s="7">
        <v>86</v>
      </c>
      <c r="F14" s="7">
        <v>98</v>
      </c>
      <c r="G14" s="7">
        <v>11</v>
      </c>
      <c r="H14" s="7">
        <v>8</v>
      </c>
      <c r="I14" s="7">
        <v>956</v>
      </c>
      <c r="J14" s="7">
        <v>513</v>
      </c>
      <c r="K14" s="7">
        <v>389</v>
      </c>
      <c r="L14" s="7">
        <v>285</v>
      </c>
      <c r="M14" s="7">
        <v>1343</v>
      </c>
      <c r="N14" s="7">
        <v>1225</v>
      </c>
      <c r="O14" s="7">
        <v>21</v>
      </c>
      <c r="P14" s="7">
        <v>16</v>
      </c>
      <c r="Q14" s="7">
        <v>383</v>
      </c>
      <c r="R14" s="7">
        <v>298</v>
      </c>
      <c r="S14" s="7">
        <v>51</v>
      </c>
      <c r="T14" s="279">
        <v>5873</v>
      </c>
      <c r="U14" s="9">
        <v>271</v>
      </c>
      <c r="V14" s="7">
        <v>31</v>
      </c>
      <c r="W14" s="32">
        <v>3097</v>
      </c>
    </row>
    <row r="15" spans="1:23" ht="17.100000000000001" customHeight="1">
      <c r="A15" s="248">
        <v>8</v>
      </c>
      <c r="B15" s="277" t="s">
        <v>34</v>
      </c>
      <c r="C15" s="278">
        <v>1</v>
      </c>
      <c r="D15" s="7">
        <v>0</v>
      </c>
      <c r="E15" s="7">
        <v>0</v>
      </c>
      <c r="F15" s="7">
        <v>0</v>
      </c>
      <c r="G15" s="7">
        <v>0</v>
      </c>
      <c r="H15" s="7">
        <v>0</v>
      </c>
      <c r="I15" s="7">
        <v>4</v>
      </c>
      <c r="J15" s="7">
        <v>5</v>
      </c>
      <c r="K15" s="7">
        <v>7</v>
      </c>
      <c r="L15" s="7">
        <v>10</v>
      </c>
      <c r="M15" s="7">
        <v>23</v>
      </c>
      <c r="N15" s="7">
        <v>59</v>
      </c>
      <c r="O15" s="7">
        <v>0</v>
      </c>
      <c r="P15" s="7">
        <v>0</v>
      </c>
      <c r="Q15" s="7">
        <v>0</v>
      </c>
      <c r="R15" s="7">
        <v>1</v>
      </c>
      <c r="S15" s="7">
        <v>15</v>
      </c>
      <c r="T15" s="279">
        <v>125</v>
      </c>
      <c r="U15" s="9">
        <v>22</v>
      </c>
      <c r="V15" s="7">
        <v>6</v>
      </c>
      <c r="W15" s="32">
        <v>54</v>
      </c>
    </row>
    <row r="16" spans="1:23" ht="17.100000000000001" customHeight="1">
      <c r="A16" s="248">
        <v>9</v>
      </c>
      <c r="B16" s="277" t="s">
        <v>35</v>
      </c>
      <c r="C16" s="278">
        <v>0</v>
      </c>
      <c r="D16" s="7">
        <v>0</v>
      </c>
      <c r="E16" s="7">
        <v>0</v>
      </c>
      <c r="F16" s="7">
        <v>1</v>
      </c>
      <c r="G16" s="7">
        <v>0</v>
      </c>
      <c r="H16" s="7">
        <v>0</v>
      </c>
      <c r="I16" s="7">
        <v>5</v>
      </c>
      <c r="J16" s="7">
        <v>2</v>
      </c>
      <c r="K16" s="7">
        <v>6</v>
      </c>
      <c r="L16" s="7">
        <v>6</v>
      </c>
      <c r="M16" s="7">
        <v>45</v>
      </c>
      <c r="N16" s="7">
        <v>44</v>
      </c>
      <c r="O16" s="7">
        <v>0</v>
      </c>
      <c r="P16" s="7">
        <v>0</v>
      </c>
      <c r="Q16" s="7">
        <v>4</v>
      </c>
      <c r="R16" s="7">
        <v>1</v>
      </c>
      <c r="S16" s="7">
        <v>14</v>
      </c>
      <c r="T16" s="279">
        <v>128</v>
      </c>
      <c r="U16" s="9">
        <v>2</v>
      </c>
      <c r="V16" s="7">
        <v>0</v>
      </c>
      <c r="W16" s="32">
        <v>25</v>
      </c>
    </row>
    <row r="17" spans="1:23" ht="17.100000000000001" customHeight="1">
      <c r="A17" s="248">
        <v>10</v>
      </c>
      <c r="B17" s="277" t="s">
        <v>36</v>
      </c>
      <c r="C17" s="278">
        <v>43</v>
      </c>
      <c r="D17" s="7">
        <v>28</v>
      </c>
      <c r="E17" s="7">
        <v>90</v>
      </c>
      <c r="F17" s="7">
        <v>60</v>
      </c>
      <c r="G17" s="7">
        <v>4</v>
      </c>
      <c r="H17" s="7">
        <v>3</v>
      </c>
      <c r="I17" s="7">
        <v>469</v>
      </c>
      <c r="J17" s="7">
        <v>228</v>
      </c>
      <c r="K17" s="7">
        <v>794</v>
      </c>
      <c r="L17" s="7">
        <v>470</v>
      </c>
      <c r="M17" s="7">
        <v>783</v>
      </c>
      <c r="N17" s="7">
        <v>609</v>
      </c>
      <c r="O17" s="7">
        <v>8</v>
      </c>
      <c r="P17" s="7">
        <v>3</v>
      </c>
      <c r="Q17" s="7">
        <v>87</v>
      </c>
      <c r="R17" s="7">
        <v>73</v>
      </c>
      <c r="S17" s="7">
        <v>221</v>
      </c>
      <c r="T17" s="279">
        <v>3973</v>
      </c>
      <c r="U17" s="9">
        <v>170</v>
      </c>
      <c r="V17" s="7">
        <v>132</v>
      </c>
      <c r="W17" s="32">
        <v>1766</v>
      </c>
    </row>
    <row r="18" spans="1:23" ht="17.100000000000001" customHeight="1">
      <c r="A18" s="248">
        <v>11</v>
      </c>
      <c r="B18" s="277" t="s">
        <v>37</v>
      </c>
      <c r="C18" s="278">
        <v>9</v>
      </c>
      <c r="D18" s="7">
        <v>30</v>
      </c>
      <c r="E18" s="7">
        <v>11</v>
      </c>
      <c r="F18" s="7">
        <v>33</v>
      </c>
      <c r="G18" s="7">
        <v>6</v>
      </c>
      <c r="H18" s="7">
        <v>3</v>
      </c>
      <c r="I18" s="7">
        <v>249</v>
      </c>
      <c r="J18" s="7">
        <v>228</v>
      </c>
      <c r="K18" s="7">
        <v>474</v>
      </c>
      <c r="L18" s="7">
        <v>830</v>
      </c>
      <c r="M18" s="7">
        <v>407</v>
      </c>
      <c r="N18" s="7">
        <v>612</v>
      </c>
      <c r="O18" s="7">
        <v>0</v>
      </c>
      <c r="P18" s="7">
        <v>7</v>
      </c>
      <c r="Q18" s="7">
        <v>15</v>
      </c>
      <c r="R18" s="7">
        <v>36</v>
      </c>
      <c r="S18" s="7">
        <v>67</v>
      </c>
      <c r="T18" s="279">
        <v>3017</v>
      </c>
      <c r="U18" s="9">
        <v>128</v>
      </c>
      <c r="V18" s="7">
        <v>438</v>
      </c>
      <c r="W18" s="32">
        <v>1623</v>
      </c>
    </row>
    <row r="19" spans="1:23" ht="17.100000000000001" customHeight="1">
      <c r="A19" s="248">
        <v>12</v>
      </c>
      <c r="B19" s="277" t="s">
        <v>38</v>
      </c>
      <c r="C19" s="278">
        <v>1</v>
      </c>
      <c r="D19" s="7">
        <v>0</v>
      </c>
      <c r="E19" s="7">
        <v>1</v>
      </c>
      <c r="F19" s="7">
        <v>2</v>
      </c>
      <c r="G19" s="7">
        <v>1</v>
      </c>
      <c r="H19" s="7">
        <v>1</v>
      </c>
      <c r="I19" s="7">
        <v>57</v>
      </c>
      <c r="J19" s="7">
        <v>47</v>
      </c>
      <c r="K19" s="7">
        <v>24</v>
      </c>
      <c r="L19" s="7">
        <v>19</v>
      </c>
      <c r="M19" s="7">
        <v>134</v>
      </c>
      <c r="N19" s="7">
        <v>166</v>
      </c>
      <c r="O19" s="7">
        <v>0</v>
      </c>
      <c r="P19" s="7">
        <v>0</v>
      </c>
      <c r="Q19" s="7">
        <v>7</v>
      </c>
      <c r="R19" s="7">
        <v>5</v>
      </c>
      <c r="S19" s="7">
        <v>3</v>
      </c>
      <c r="T19" s="279">
        <v>468</v>
      </c>
      <c r="U19" s="9">
        <v>12</v>
      </c>
      <c r="V19" s="7">
        <v>0</v>
      </c>
      <c r="W19" s="32">
        <v>257</v>
      </c>
    </row>
    <row r="20" spans="1:23" ht="17.100000000000001" customHeight="1">
      <c r="A20" s="248">
        <v>13</v>
      </c>
      <c r="B20" s="277" t="s">
        <v>39</v>
      </c>
      <c r="C20" s="278">
        <v>0</v>
      </c>
      <c r="D20" s="7">
        <v>3</v>
      </c>
      <c r="E20" s="7">
        <v>5</v>
      </c>
      <c r="F20" s="7">
        <v>3</v>
      </c>
      <c r="G20" s="7">
        <v>0</v>
      </c>
      <c r="H20" s="7">
        <v>0</v>
      </c>
      <c r="I20" s="7">
        <v>9</v>
      </c>
      <c r="J20" s="7">
        <v>13</v>
      </c>
      <c r="K20" s="7">
        <v>30</v>
      </c>
      <c r="L20" s="7">
        <v>14</v>
      </c>
      <c r="M20" s="7">
        <v>42</v>
      </c>
      <c r="N20" s="7">
        <v>44</v>
      </c>
      <c r="O20" s="7">
        <v>0</v>
      </c>
      <c r="P20" s="7">
        <v>1</v>
      </c>
      <c r="Q20" s="7">
        <v>0</v>
      </c>
      <c r="R20" s="7">
        <v>2</v>
      </c>
      <c r="S20" s="7">
        <v>2</v>
      </c>
      <c r="T20" s="279">
        <v>168</v>
      </c>
      <c r="U20" s="9">
        <v>7</v>
      </c>
      <c r="V20" s="7">
        <v>12</v>
      </c>
      <c r="W20" s="32">
        <v>71</v>
      </c>
    </row>
    <row r="21" spans="1:23" ht="16.899999999999999" customHeight="1">
      <c r="A21" s="248">
        <v>14</v>
      </c>
      <c r="B21" s="280" t="s">
        <v>40</v>
      </c>
      <c r="C21" s="278">
        <v>6</v>
      </c>
      <c r="D21" s="7">
        <v>3</v>
      </c>
      <c r="E21" s="7">
        <v>6</v>
      </c>
      <c r="F21" s="7">
        <v>3</v>
      </c>
      <c r="G21" s="7">
        <v>0</v>
      </c>
      <c r="H21" s="7">
        <v>3</v>
      </c>
      <c r="I21" s="7">
        <v>18</v>
      </c>
      <c r="J21" s="7">
        <v>14</v>
      </c>
      <c r="K21" s="7">
        <v>60</v>
      </c>
      <c r="L21" s="7">
        <v>38</v>
      </c>
      <c r="M21" s="7">
        <v>106</v>
      </c>
      <c r="N21" s="7">
        <v>78</v>
      </c>
      <c r="O21" s="7">
        <v>0</v>
      </c>
      <c r="P21" s="7">
        <v>0</v>
      </c>
      <c r="Q21" s="7">
        <v>0</v>
      </c>
      <c r="R21" s="7">
        <v>1</v>
      </c>
      <c r="S21" s="7">
        <v>18</v>
      </c>
      <c r="T21" s="279">
        <v>354</v>
      </c>
      <c r="U21" s="9">
        <v>24</v>
      </c>
      <c r="V21" s="7">
        <v>7</v>
      </c>
      <c r="W21" s="32">
        <v>128</v>
      </c>
    </row>
    <row r="22" spans="1:23" ht="17.100000000000001" customHeight="1">
      <c r="A22" s="248">
        <v>15</v>
      </c>
      <c r="B22" s="277" t="s">
        <v>41</v>
      </c>
      <c r="C22" s="278">
        <v>223</v>
      </c>
      <c r="D22" s="7">
        <v>257</v>
      </c>
      <c r="E22" s="7">
        <v>36</v>
      </c>
      <c r="F22" s="7">
        <v>21</v>
      </c>
      <c r="G22" s="7">
        <v>0</v>
      </c>
      <c r="H22" s="7">
        <v>1</v>
      </c>
      <c r="I22" s="7">
        <v>475</v>
      </c>
      <c r="J22" s="7">
        <v>407</v>
      </c>
      <c r="K22" s="7">
        <v>1749</v>
      </c>
      <c r="L22" s="7">
        <v>1870</v>
      </c>
      <c r="M22" s="7">
        <v>110</v>
      </c>
      <c r="N22" s="7">
        <v>135</v>
      </c>
      <c r="O22" s="7">
        <v>1</v>
      </c>
      <c r="P22" s="7">
        <v>2</v>
      </c>
      <c r="Q22" s="7">
        <v>43</v>
      </c>
      <c r="R22" s="7">
        <v>23</v>
      </c>
      <c r="S22" s="7">
        <v>37</v>
      </c>
      <c r="T22" s="279">
        <v>5390</v>
      </c>
      <c r="U22" s="9">
        <v>239</v>
      </c>
      <c r="V22" s="7">
        <v>522</v>
      </c>
      <c r="W22" s="32">
        <v>2093</v>
      </c>
    </row>
    <row r="23" spans="1:23" ht="17.100000000000001" customHeight="1">
      <c r="A23" s="248">
        <v>16</v>
      </c>
      <c r="B23" s="277" t="s">
        <v>42</v>
      </c>
      <c r="C23" s="278">
        <v>0</v>
      </c>
      <c r="D23" s="7">
        <v>0</v>
      </c>
      <c r="E23" s="7">
        <v>0</v>
      </c>
      <c r="F23" s="7">
        <v>0</v>
      </c>
      <c r="G23" s="7">
        <v>1</v>
      </c>
      <c r="H23" s="7">
        <v>0</v>
      </c>
      <c r="I23" s="7">
        <v>22</v>
      </c>
      <c r="J23" s="7">
        <v>3</v>
      </c>
      <c r="K23" s="7">
        <v>2</v>
      </c>
      <c r="L23" s="7">
        <v>1</v>
      </c>
      <c r="M23" s="7">
        <v>37</v>
      </c>
      <c r="N23" s="7">
        <v>23</v>
      </c>
      <c r="O23" s="7">
        <v>0</v>
      </c>
      <c r="P23" s="7">
        <v>0</v>
      </c>
      <c r="Q23" s="7">
        <v>2</v>
      </c>
      <c r="R23" s="7">
        <v>0</v>
      </c>
      <c r="S23" s="7">
        <v>1</v>
      </c>
      <c r="T23" s="279">
        <v>92</v>
      </c>
      <c r="U23" s="9">
        <v>1</v>
      </c>
      <c r="V23" s="7">
        <v>0</v>
      </c>
      <c r="W23" s="32">
        <v>53</v>
      </c>
    </row>
    <row r="24" spans="1:23" ht="17.100000000000001" customHeight="1">
      <c r="A24" s="248">
        <v>17</v>
      </c>
      <c r="B24" s="277" t="s">
        <v>43</v>
      </c>
      <c r="C24" s="278">
        <v>0</v>
      </c>
      <c r="D24" s="7">
        <v>0</v>
      </c>
      <c r="E24" s="7">
        <v>1</v>
      </c>
      <c r="F24" s="7">
        <v>2</v>
      </c>
      <c r="G24" s="7">
        <v>0</v>
      </c>
      <c r="H24" s="7">
        <v>1</v>
      </c>
      <c r="I24" s="7">
        <v>8</v>
      </c>
      <c r="J24" s="7">
        <v>9</v>
      </c>
      <c r="K24" s="7">
        <v>9</v>
      </c>
      <c r="L24" s="7">
        <v>12</v>
      </c>
      <c r="M24" s="7">
        <v>57</v>
      </c>
      <c r="N24" s="7">
        <v>50</v>
      </c>
      <c r="O24" s="7">
        <v>0</v>
      </c>
      <c r="P24" s="7">
        <v>0</v>
      </c>
      <c r="Q24" s="7">
        <v>6</v>
      </c>
      <c r="R24" s="7">
        <v>3</v>
      </c>
      <c r="S24" s="7">
        <v>3</v>
      </c>
      <c r="T24" s="279">
        <v>161</v>
      </c>
      <c r="U24" s="9">
        <v>6</v>
      </c>
      <c r="V24" s="7">
        <v>0</v>
      </c>
      <c r="W24" s="32">
        <v>37</v>
      </c>
    </row>
    <row r="25" spans="1:23" ht="17.100000000000001" customHeight="1">
      <c r="A25" s="248">
        <v>18</v>
      </c>
      <c r="B25" s="277" t="s">
        <v>44</v>
      </c>
      <c r="C25" s="278">
        <v>10</v>
      </c>
      <c r="D25" s="7">
        <v>9</v>
      </c>
      <c r="E25" s="7">
        <v>30</v>
      </c>
      <c r="F25" s="7">
        <v>24</v>
      </c>
      <c r="G25" s="7">
        <v>1</v>
      </c>
      <c r="H25" s="7">
        <v>1</v>
      </c>
      <c r="I25" s="7">
        <v>447</v>
      </c>
      <c r="J25" s="7">
        <v>276</v>
      </c>
      <c r="K25" s="7">
        <v>434</v>
      </c>
      <c r="L25" s="7">
        <v>345</v>
      </c>
      <c r="M25" s="7">
        <v>362</v>
      </c>
      <c r="N25" s="7">
        <v>346</v>
      </c>
      <c r="O25" s="7">
        <v>0</v>
      </c>
      <c r="P25" s="7">
        <v>2</v>
      </c>
      <c r="Q25" s="7">
        <v>21</v>
      </c>
      <c r="R25" s="7">
        <v>24</v>
      </c>
      <c r="S25" s="7">
        <v>88</v>
      </c>
      <c r="T25" s="279">
        <v>2420</v>
      </c>
      <c r="U25" s="9">
        <v>123</v>
      </c>
      <c r="V25" s="7">
        <v>191</v>
      </c>
      <c r="W25" s="32">
        <v>1198</v>
      </c>
    </row>
    <row r="26" spans="1:23" ht="17.100000000000001" customHeight="1">
      <c r="A26" s="248">
        <v>19</v>
      </c>
      <c r="B26" s="277" t="s">
        <v>45</v>
      </c>
      <c r="C26" s="278">
        <v>1</v>
      </c>
      <c r="D26" s="7">
        <v>1</v>
      </c>
      <c r="E26" s="7">
        <v>1</v>
      </c>
      <c r="F26" s="7">
        <v>2</v>
      </c>
      <c r="G26" s="7">
        <v>1</v>
      </c>
      <c r="H26" s="7">
        <v>1</v>
      </c>
      <c r="I26" s="7">
        <v>6</v>
      </c>
      <c r="J26" s="7">
        <v>7</v>
      </c>
      <c r="K26" s="7">
        <v>16</v>
      </c>
      <c r="L26" s="7">
        <v>43</v>
      </c>
      <c r="M26" s="7">
        <v>46</v>
      </c>
      <c r="N26" s="7">
        <v>120</v>
      </c>
      <c r="O26" s="7">
        <v>0</v>
      </c>
      <c r="P26" s="7">
        <v>0</v>
      </c>
      <c r="Q26" s="7">
        <v>3</v>
      </c>
      <c r="R26" s="7">
        <v>5</v>
      </c>
      <c r="S26" s="7">
        <v>18</v>
      </c>
      <c r="T26" s="279">
        <v>271</v>
      </c>
      <c r="U26" s="9">
        <v>10</v>
      </c>
      <c r="V26" s="7">
        <v>0</v>
      </c>
      <c r="W26" s="32">
        <v>59</v>
      </c>
    </row>
    <row r="27" spans="1:23" ht="17.100000000000001" customHeight="1">
      <c r="A27" s="248">
        <v>20</v>
      </c>
      <c r="B27" s="277" t="s">
        <v>46</v>
      </c>
      <c r="C27" s="278">
        <v>29</v>
      </c>
      <c r="D27" s="7">
        <v>17</v>
      </c>
      <c r="E27" s="7">
        <v>47</v>
      </c>
      <c r="F27" s="7">
        <v>22</v>
      </c>
      <c r="G27" s="7">
        <v>13</v>
      </c>
      <c r="H27" s="7">
        <v>11</v>
      </c>
      <c r="I27" s="7">
        <v>426</v>
      </c>
      <c r="J27" s="7">
        <v>144</v>
      </c>
      <c r="K27" s="7">
        <v>160</v>
      </c>
      <c r="L27" s="7">
        <v>98</v>
      </c>
      <c r="M27" s="7">
        <v>860</v>
      </c>
      <c r="N27" s="7">
        <v>653</v>
      </c>
      <c r="O27" s="7">
        <v>4</v>
      </c>
      <c r="P27" s="7">
        <v>1</v>
      </c>
      <c r="Q27" s="7">
        <v>125</v>
      </c>
      <c r="R27" s="7">
        <v>78</v>
      </c>
      <c r="S27" s="7">
        <v>0</v>
      </c>
      <c r="T27" s="279">
        <v>2688</v>
      </c>
      <c r="U27" s="9">
        <v>241</v>
      </c>
      <c r="V27" s="7">
        <v>4</v>
      </c>
      <c r="W27" s="32">
        <v>1574</v>
      </c>
    </row>
    <row r="28" spans="1:23" ht="17.100000000000001" customHeight="1">
      <c r="A28" s="248">
        <v>21</v>
      </c>
      <c r="B28" s="277" t="s">
        <v>47</v>
      </c>
      <c r="C28" s="278">
        <v>3</v>
      </c>
      <c r="D28" s="7">
        <v>2</v>
      </c>
      <c r="E28" s="7">
        <v>1</v>
      </c>
      <c r="F28" s="7">
        <v>4</v>
      </c>
      <c r="G28" s="7">
        <v>0</v>
      </c>
      <c r="H28" s="7">
        <v>0</v>
      </c>
      <c r="I28" s="7">
        <v>26</v>
      </c>
      <c r="J28" s="7">
        <v>33</v>
      </c>
      <c r="K28" s="7">
        <v>49</v>
      </c>
      <c r="L28" s="7">
        <v>27</v>
      </c>
      <c r="M28" s="7">
        <v>65</v>
      </c>
      <c r="N28" s="7">
        <v>66</v>
      </c>
      <c r="O28" s="7">
        <v>0</v>
      </c>
      <c r="P28" s="7">
        <v>0</v>
      </c>
      <c r="Q28" s="7">
        <v>5</v>
      </c>
      <c r="R28" s="7">
        <v>3</v>
      </c>
      <c r="S28" s="7">
        <v>15</v>
      </c>
      <c r="T28" s="279">
        <v>299</v>
      </c>
      <c r="U28" s="9">
        <v>12</v>
      </c>
      <c r="V28" s="7">
        <v>1</v>
      </c>
      <c r="W28" s="32">
        <v>87</v>
      </c>
    </row>
    <row r="29" spans="1:23" ht="17.100000000000001" customHeight="1">
      <c r="A29" s="248">
        <v>22</v>
      </c>
      <c r="B29" s="277" t="s">
        <v>48</v>
      </c>
      <c r="C29" s="278">
        <v>1</v>
      </c>
      <c r="D29" s="7">
        <v>0</v>
      </c>
      <c r="E29" s="7">
        <v>4</v>
      </c>
      <c r="F29" s="7">
        <v>2</v>
      </c>
      <c r="G29" s="7">
        <v>0</v>
      </c>
      <c r="H29" s="7">
        <v>0</v>
      </c>
      <c r="I29" s="7">
        <v>9</v>
      </c>
      <c r="J29" s="7">
        <v>12</v>
      </c>
      <c r="K29" s="7">
        <v>18</v>
      </c>
      <c r="L29" s="7">
        <v>23</v>
      </c>
      <c r="M29" s="7">
        <v>53</v>
      </c>
      <c r="N29" s="7">
        <v>98</v>
      </c>
      <c r="O29" s="7">
        <v>0</v>
      </c>
      <c r="P29" s="7">
        <v>1</v>
      </c>
      <c r="Q29" s="7">
        <v>2</v>
      </c>
      <c r="R29" s="7">
        <v>3</v>
      </c>
      <c r="S29" s="7">
        <v>15</v>
      </c>
      <c r="T29" s="279">
        <v>241</v>
      </c>
      <c r="U29" s="9">
        <v>8</v>
      </c>
      <c r="V29" s="7">
        <v>0</v>
      </c>
      <c r="W29" s="32">
        <v>86</v>
      </c>
    </row>
    <row r="30" spans="1:23" ht="17.100000000000001" customHeight="1">
      <c r="A30" s="248">
        <v>23</v>
      </c>
      <c r="B30" s="277" t="s">
        <v>49</v>
      </c>
      <c r="C30" s="278">
        <v>6</v>
      </c>
      <c r="D30" s="7">
        <v>4</v>
      </c>
      <c r="E30" s="7">
        <v>41</v>
      </c>
      <c r="F30" s="7">
        <v>29</v>
      </c>
      <c r="G30" s="7">
        <v>0</v>
      </c>
      <c r="H30" s="7">
        <v>3</v>
      </c>
      <c r="I30" s="7">
        <v>165</v>
      </c>
      <c r="J30" s="7">
        <v>86</v>
      </c>
      <c r="K30" s="7">
        <v>155</v>
      </c>
      <c r="L30" s="7">
        <v>151</v>
      </c>
      <c r="M30" s="7">
        <v>523</v>
      </c>
      <c r="N30" s="7">
        <v>544</v>
      </c>
      <c r="O30" s="7">
        <v>3</v>
      </c>
      <c r="P30" s="7">
        <v>1</v>
      </c>
      <c r="Q30" s="7">
        <v>43</v>
      </c>
      <c r="R30" s="7">
        <v>33</v>
      </c>
      <c r="S30" s="7">
        <v>83</v>
      </c>
      <c r="T30" s="279">
        <v>1870</v>
      </c>
      <c r="U30" s="9">
        <v>120</v>
      </c>
      <c r="V30" s="7">
        <v>38</v>
      </c>
      <c r="W30" s="32">
        <v>871</v>
      </c>
    </row>
    <row r="31" spans="1:23" ht="17.100000000000001" customHeight="1">
      <c r="A31" s="248">
        <v>24</v>
      </c>
      <c r="B31" s="277" t="s">
        <v>50</v>
      </c>
      <c r="C31" s="278">
        <v>0</v>
      </c>
      <c r="D31" s="7">
        <v>1</v>
      </c>
      <c r="E31" s="7">
        <v>6</v>
      </c>
      <c r="F31" s="7">
        <v>4</v>
      </c>
      <c r="G31" s="7">
        <v>0</v>
      </c>
      <c r="H31" s="7">
        <v>0</v>
      </c>
      <c r="I31" s="7">
        <v>52</v>
      </c>
      <c r="J31" s="7">
        <v>22</v>
      </c>
      <c r="K31" s="7">
        <v>14</v>
      </c>
      <c r="L31" s="7">
        <v>24</v>
      </c>
      <c r="M31" s="7">
        <v>73</v>
      </c>
      <c r="N31" s="7">
        <v>91</v>
      </c>
      <c r="O31" s="7">
        <v>0</v>
      </c>
      <c r="P31" s="7">
        <v>1</v>
      </c>
      <c r="Q31" s="7">
        <v>12</v>
      </c>
      <c r="R31" s="7">
        <v>11</v>
      </c>
      <c r="S31" s="7">
        <v>17</v>
      </c>
      <c r="T31" s="279">
        <v>328</v>
      </c>
      <c r="U31" s="9">
        <v>31</v>
      </c>
      <c r="V31" s="7">
        <v>4</v>
      </c>
      <c r="W31" s="32">
        <v>120</v>
      </c>
    </row>
    <row r="32" spans="1:23" ht="17.100000000000001" customHeight="1">
      <c r="A32" s="248">
        <v>25</v>
      </c>
      <c r="B32" s="277" t="s">
        <v>51</v>
      </c>
      <c r="C32" s="278">
        <v>29</v>
      </c>
      <c r="D32" s="7">
        <v>10</v>
      </c>
      <c r="E32" s="7">
        <v>38</v>
      </c>
      <c r="F32" s="7">
        <v>37</v>
      </c>
      <c r="G32" s="7">
        <v>2</v>
      </c>
      <c r="H32" s="7">
        <v>2</v>
      </c>
      <c r="I32" s="7">
        <v>199</v>
      </c>
      <c r="J32" s="7">
        <v>120</v>
      </c>
      <c r="K32" s="7">
        <v>324</v>
      </c>
      <c r="L32" s="7">
        <v>265</v>
      </c>
      <c r="M32" s="7">
        <v>363</v>
      </c>
      <c r="N32" s="7">
        <v>510</v>
      </c>
      <c r="O32" s="7">
        <v>3</v>
      </c>
      <c r="P32" s="7">
        <v>1</v>
      </c>
      <c r="Q32" s="7">
        <v>42</v>
      </c>
      <c r="R32" s="7">
        <v>30</v>
      </c>
      <c r="S32" s="7">
        <v>55</v>
      </c>
      <c r="T32" s="279">
        <v>2030</v>
      </c>
      <c r="U32" s="9">
        <v>95</v>
      </c>
      <c r="V32" s="7">
        <v>100</v>
      </c>
      <c r="W32" s="32">
        <v>785</v>
      </c>
    </row>
    <row r="33" spans="1:23" ht="17.100000000000001" customHeight="1">
      <c r="A33" s="248">
        <v>26</v>
      </c>
      <c r="B33" s="277" t="s">
        <v>52</v>
      </c>
      <c r="C33" s="278">
        <v>0</v>
      </c>
      <c r="D33" s="7">
        <v>2</v>
      </c>
      <c r="E33" s="7">
        <v>0</v>
      </c>
      <c r="F33" s="7">
        <v>1</v>
      </c>
      <c r="G33" s="7">
        <v>0</v>
      </c>
      <c r="H33" s="7">
        <v>0</v>
      </c>
      <c r="I33" s="7">
        <v>9</v>
      </c>
      <c r="J33" s="7">
        <v>7</v>
      </c>
      <c r="K33" s="7">
        <v>30</v>
      </c>
      <c r="L33" s="7">
        <v>18</v>
      </c>
      <c r="M33" s="7">
        <v>24</v>
      </c>
      <c r="N33" s="7">
        <v>29</v>
      </c>
      <c r="O33" s="7">
        <v>1</v>
      </c>
      <c r="P33" s="7">
        <v>0</v>
      </c>
      <c r="Q33" s="7">
        <v>0</v>
      </c>
      <c r="R33" s="7">
        <v>0</v>
      </c>
      <c r="S33" s="7">
        <v>2</v>
      </c>
      <c r="T33" s="279">
        <v>123</v>
      </c>
      <c r="U33" s="9">
        <v>12</v>
      </c>
      <c r="V33" s="7">
        <v>0</v>
      </c>
      <c r="W33" s="32">
        <v>74</v>
      </c>
    </row>
    <row r="34" spans="1:23" ht="17.100000000000001" customHeight="1">
      <c r="A34" s="248">
        <v>27</v>
      </c>
      <c r="B34" s="277" t="s">
        <v>53</v>
      </c>
      <c r="C34" s="278">
        <v>0</v>
      </c>
      <c r="D34" s="7">
        <v>1</v>
      </c>
      <c r="E34" s="7">
        <v>4</v>
      </c>
      <c r="F34" s="7">
        <v>2</v>
      </c>
      <c r="G34" s="7">
        <v>1</v>
      </c>
      <c r="H34" s="7">
        <v>1</v>
      </c>
      <c r="I34" s="7">
        <v>45</v>
      </c>
      <c r="J34" s="7">
        <v>30</v>
      </c>
      <c r="K34" s="7">
        <v>23</v>
      </c>
      <c r="L34" s="7">
        <v>20</v>
      </c>
      <c r="M34" s="7">
        <v>53</v>
      </c>
      <c r="N34" s="7">
        <v>47</v>
      </c>
      <c r="O34" s="7">
        <v>0</v>
      </c>
      <c r="P34" s="7">
        <v>0</v>
      </c>
      <c r="Q34" s="7">
        <v>5</v>
      </c>
      <c r="R34" s="7">
        <v>3</v>
      </c>
      <c r="S34" s="7">
        <v>10</v>
      </c>
      <c r="T34" s="279">
        <v>245</v>
      </c>
      <c r="U34" s="9">
        <v>15</v>
      </c>
      <c r="V34" s="7">
        <v>0</v>
      </c>
      <c r="W34" s="32">
        <v>91</v>
      </c>
    </row>
    <row r="35" spans="1:23" ht="17.100000000000001" customHeight="1" thickBot="1">
      <c r="A35" s="249">
        <v>28</v>
      </c>
      <c r="B35" s="281" t="s">
        <v>54</v>
      </c>
      <c r="C35" s="282">
        <v>345</v>
      </c>
      <c r="D35" s="16">
        <v>283</v>
      </c>
      <c r="E35" s="16">
        <v>197</v>
      </c>
      <c r="F35" s="16">
        <v>211</v>
      </c>
      <c r="G35" s="16">
        <v>6</v>
      </c>
      <c r="H35" s="16">
        <v>15</v>
      </c>
      <c r="I35" s="16">
        <v>819</v>
      </c>
      <c r="J35" s="16">
        <v>540</v>
      </c>
      <c r="K35" s="16">
        <v>1779</v>
      </c>
      <c r="L35" s="16">
        <v>1515</v>
      </c>
      <c r="M35" s="16">
        <v>1038</v>
      </c>
      <c r="N35" s="16">
        <v>1224</v>
      </c>
      <c r="O35" s="16">
        <v>19</v>
      </c>
      <c r="P35" s="16">
        <v>6</v>
      </c>
      <c r="Q35" s="16">
        <v>127</v>
      </c>
      <c r="R35" s="16">
        <v>145</v>
      </c>
      <c r="S35" s="16">
        <v>400</v>
      </c>
      <c r="T35" s="283">
        <v>8669</v>
      </c>
      <c r="U35" s="19">
        <v>54</v>
      </c>
      <c r="V35" s="16">
        <v>649</v>
      </c>
      <c r="W35" s="33">
        <v>3980</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79"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9">
    <mergeCell ref="A2:W2"/>
    <mergeCell ref="C4:T4"/>
    <mergeCell ref="U4:W4"/>
    <mergeCell ref="C5:D5"/>
    <mergeCell ref="E5:F5"/>
    <mergeCell ref="G5:H5"/>
    <mergeCell ref="I5:J5"/>
    <mergeCell ref="K5:L5"/>
    <mergeCell ref="A37:W37"/>
    <mergeCell ref="A38:W38"/>
    <mergeCell ref="A39:W39"/>
    <mergeCell ref="A40:W40"/>
    <mergeCell ref="M5:N5"/>
    <mergeCell ref="O5:P5"/>
    <mergeCell ref="Q5:R5"/>
    <mergeCell ref="U5:W5"/>
    <mergeCell ref="A36:W36"/>
    <mergeCell ref="A4:A6"/>
    <mergeCell ref="B4:B6"/>
  </mergeCells>
  <hyperlinks>
    <hyperlink ref="A1" location="'Table of Contents'!A1" display="Return to Table of Contents" xr:uid="{7662A641-1594-4AF4-B52F-EC9F0F3744E4}"/>
    <hyperlink ref="A42" location="'Table of Contents'!A1" display="Return to Table of Contents" xr:uid="{29D0FCB6-F69D-413C-BA01-D5FF3329EB3C}"/>
  </hyperlinks>
  <pageMargins left="0.2" right="0.2" top="0.5" bottom="0.5" header="0" footer="0"/>
  <pageSetup paperSize="5"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6DDB-C7AB-43DC-A07F-36443A7B9229}">
  <dimension ref="A1:W42"/>
  <sheetViews>
    <sheetView showGridLines="0" topLeftCell="A2" zoomScaleNormal="100" workbookViewId="0">
      <selection activeCell="W6" sqref="W6"/>
    </sheetView>
  </sheetViews>
  <sheetFormatPr defaultColWidth="11" defaultRowHeight="15" customHeight="1"/>
  <cols>
    <col min="1" max="1" width="10.25" style="50" customWidth="1"/>
    <col min="2" max="2" width="58"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1023" t="s">
        <v>918</v>
      </c>
    </row>
    <row r="2" spans="1:23" ht="121.15" customHeight="1">
      <c r="A2" s="1157" t="s">
        <v>483</v>
      </c>
      <c r="B2" s="1229"/>
      <c r="C2" s="1229"/>
      <c r="D2" s="1229"/>
      <c r="E2" s="1229"/>
      <c r="F2" s="1229"/>
      <c r="G2" s="1229"/>
      <c r="H2" s="1229"/>
      <c r="I2" s="1229"/>
      <c r="J2" s="1229"/>
      <c r="K2" s="1229"/>
      <c r="L2" s="1229"/>
      <c r="M2" s="1229"/>
      <c r="N2" s="1229"/>
      <c r="O2" s="1229"/>
      <c r="P2" s="1229"/>
      <c r="Q2" s="1229"/>
      <c r="R2" s="1229"/>
      <c r="S2" s="1229"/>
      <c r="T2" s="1229"/>
      <c r="U2" s="1229"/>
      <c r="V2" s="1229"/>
      <c r="W2" s="1229"/>
    </row>
    <row r="3" spans="1:23" ht="21" customHeight="1" thickBot="1">
      <c r="A3" s="1213" t="s">
        <v>916</v>
      </c>
      <c r="B3" s="1214"/>
      <c r="C3" s="1214"/>
      <c r="D3" s="1214"/>
      <c r="E3" s="1214"/>
      <c r="F3" s="1214"/>
      <c r="G3" s="1214"/>
      <c r="H3" s="1214"/>
      <c r="I3" s="1214"/>
      <c r="J3" s="1214"/>
      <c r="K3" s="1214"/>
      <c r="L3" s="1214"/>
      <c r="M3" s="1214"/>
      <c r="N3" s="1214"/>
      <c r="O3" s="1214"/>
      <c r="P3" s="1214"/>
      <c r="Q3" s="1214"/>
      <c r="R3" s="1214"/>
      <c r="S3" s="1214"/>
      <c r="T3" s="1214"/>
      <c r="U3" s="1214"/>
      <c r="V3" s="1214"/>
      <c r="W3" s="1214"/>
    </row>
    <row r="4" spans="1:23" ht="17.100000000000001" customHeight="1">
      <c r="A4" s="1230" t="s">
        <v>360</v>
      </c>
      <c r="B4" s="1231" t="s">
        <v>359</v>
      </c>
      <c r="C4" s="1232" t="s">
        <v>475</v>
      </c>
      <c r="D4" s="1233"/>
      <c r="E4" s="1233"/>
      <c r="F4" s="1233"/>
      <c r="G4" s="1233"/>
      <c r="H4" s="1233"/>
      <c r="I4" s="1233"/>
      <c r="J4" s="1233"/>
      <c r="K4" s="1233"/>
      <c r="L4" s="1233"/>
      <c r="M4" s="1233"/>
      <c r="N4" s="1233"/>
      <c r="O4" s="1233"/>
      <c r="P4" s="1233"/>
      <c r="Q4" s="1233"/>
      <c r="R4" s="1233"/>
      <c r="S4" s="1233"/>
      <c r="T4" s="1234"/>
      <c r="U4" s="1235" t="s">
        <v>1</v>
      </c>
      <c r="V4" s="1233"/>
      <c r="W4" s="1236"/>
    </row>
    <row r="5" spans="1:23" ht="53.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996">
        <v>0</v>
      </c>
      <c r="B7" s="1013" t="s">
        <v>26</v>
      </c>
      <c r="C7" s="1014">
        <v>10</v>
      </c>
      <c r="D7" s="991">
        <v>10</v>
      </c>
      <c r="E7" s="991">
        <v>28</v>
      </c>
      <c r="F7" s="991">
        <v>18</v>
      </c>
      <c r="G7" s="991">
        <v>1</v>
      </c>
      <c r="H7" s="991">
        <v>1</v>
      </c>
      <c r="I7" s="991">
        <v>125</v>
      </c>
      <c r="J7" s="991">
        <v>94</v>
      </c>
      <c r="K7" s="991">
        <v>273</v>
      </c>
      <c r="L7" s="991">
        <v>145</v>
      </c>
      <c r="M7" s="991">
        <v>263</v>
      </c>
      <c r="N7" s="991">
        <v>184</v>
      </c>
      <c r="O7" s="991">
        <v>0</v>
      </c>
      <c r="P7" s="991">
        <v>0</v>
      </c>
      <c r="Q7" s="991">
        <v>35</v>
      </c>
      <c r="R7" s="991">
        <v>24</v>
      </c>
      <c r="S7" s="991">
        <v>66</v>
      </c>
      <c r="T7" s="1015">
        <v>1277</v>
      </c>
      <c r="U7" s="989">
        <v>50</v>
      </c>
      <c r="V7" s="991">
        <v>59</v>
      </c>
      <c r="W7" s="994">
        <v>539</v>
      </c>
    </row>
    <row r="8" spans="1:23" ht="17.100000000000001" customHeight="1">
      <c r="A8" s="247">
        <v>1</v>
      </c>
      <c r="B8" s="274" t="s">
        <v>27</v>
      </c>
      <c r="C8" s="275" t="s">
        <v>917</v>
      </c>
      <c r="D8" s="38" t="s">
        <v>917</v>
      </c>
      <c r="E8" s="38" t="s">
        <v>917</v>
      </c>
      <c r="F8" s="38" t="s">
        <v>917</v>
      </c>
      <c r="G8" s="38" t="s">
        <v>917</v>
      </c>
      <c r="H8" s="38" t="s">
        <v>917</v>
      </c>
      <c r="I8" s="38" t="s">
        <v>917</v>
      </c>
      <c r="J8" s="38" t="s">
        <v>917</v>
      </c>
      <c r="K8" s="38" t="s">
        <v>917</v>
      </c>
      <c r="L8" s="38" t="s">
        <v>917</v>
      </c>
      <c r="M8" s="38" t="s">
        <v>917</v>
      </c>
      <c r="N8" s="38" t="s">
        <v>917</v>
      </c>
      <c r="O8" s="38" t="s">
        <v>917</v>
      </c>
      <c r="P8" s="38" t="s">
        <v>917</v>
      </c>
      <c r="Q8" s="38" t="s">
        <v>917</v>
      </c>
      <c r="R8" s="38" t="s">
        <v>917</v>
      </c>
      <c r="S8" s="38" t="s">
        <v>917</v>
      </c>
      <c r="T8" s="276" t="s">
        <v>917</v>
      </c>
      <c r="U8" s="51" t="s">
        <v>917</v>
      </c>
      <c r="V8" s="38" t="s">
        <v>917</v>
      </c>
      <c r="W8" s="40" t="s">
        <v>917</v>
      </c>
    </row>
    <row r="9" spans="1:23" ht="17.100000000000001" customHeight="1">
      <c r="A9" s="248">
        <v>2</v>
      </c>
      <c r="B9" s="277" t="s">
        <v>28</v>
      </c>
      <c r="C9" s="278">
        <v>2</v>
      </c>
      <c r="D9" s="7">
        <v>6</v>
      </c>
      <c r="E9" s="7">
        <v>3</v>
      </c>
      <c r="F9" s="7">
        <v>2</v>
      </c>
      <c r="G9" s="7">
        <v>0</v>
      </c>
      <c r="H9" s="7">
        <v>0</v>
      </c>
      <c r="I9" s="7">
        <v>31</v>
      </c>
      <c r="J9" s="7">
        <v>55</v>
      </c>
      <c r="K9" s="7">
        <v>31</v>
      </c>
      <c r="L9" s="7">
        <v>70</v>
      </c>
      <c r="M9" s="7">
        <v>7</v>
      </c>
      <c r="N9" s="7">
        <v>44</v>
      </c>
      <c r="O9" s="7">
        <v>0</v>
      </c>
      <c r="P9" s="7">
        <v>0</v>
      </c>
      <c r="Q9" s="7">
        <v>9</v>
      </c>
      <c r="R9" s="7">
        <v>18</v>
      </c>
      <c r="S9" s="7">
        <v>20</v>
      </c>
      <c r="T9" s="279">
        <v>298</v>
      </c>
      <c r="U9" s="9">
        <v>11</v>
      </c>
      <c r="V9" s="7">
        <v>11</v>
      </c>
      <c r="W9" s="32">
        <v>174</v>
      </c>
    </row>
    <row r="10" spans="1:23" ht="17.100000000000001" customHeight="1">
      <c r="A10" s="248">
        <v>3</v>
      </c>
      <c r="B10" s="277" t="s">
        <v>29</v>
      </c>
      <c r="C10" s="275" t="s">
        <v>917</v>
      </c>
      <c r="D10" s="38" t="s">
        <v>917</v>
      </c>
      <c r="E10" s="38" t="s">
        <v>917</v>
      </c>
      <c r="F10" s="38" t="s">
        <v>917</v>
      </c>
      <c r="G10" s="38" t="s">
        <v>917</v>
      </c>
      <c r="H10" s="38" t="s">
        <v>917</v>
      </c>
      <c r="I10" s="38" t="s">
        <v>917</v>
      </c>
      <c r="J10" s="38" t="s">
        <v>917</v>
      </c>
      <c r="K10" s="38" t="s">
        <v>917</v>
      </c>
      <c r="L10" s="38" t="s">
        <v>917</v>
      </c>
      <c r="M10" s="38" t="s">
        <v>917</v>
      </c>
      <c r="N10" s="38" t="s">
        <v>917</v>
      </c>
      <c r="O10" s="38" t="s">
        <v>917</v>
      </c>
      <c r="P10" s="38" t="s">
        <v>917</v>
      </c>
      <c r="Q10" s="38" t="s">
        <v>917</v>
      </c>
      <c r="R10" s="38" t="s">
        <v>917</v>
      </c>
      <c r="S10" s="38" t="s">
        <v>917</v>
      </c>
      <c r="T10" s="276" t="s">
        <v>917</v>
      </c>
      <c r="U10" s="51" t="s">
        <v>917</v>
      </c>
      <c r="V10" s="38" t="s">
        <v>917</v>
      </c>
      <c r="W10" s="40" t="s">
        <v>917</v>
      </c>
    </row>
    <row r="11" spans="1:23" ht="17.100000000000001" customHeight="1">
      <c r="A11" s="248">
        <v>4</v>
      </c>
      <c r="B11" s="277" t="s">
        <v>30</v>
      </c>
      <c r="C11" s="278">
        <v>0</v>
      </c>
      <c r="D11" s="7">
        <v>0</v>
      </c>
      <c r="E11" s="7">
        <v>0</v>
      </c>
      <c r="F11" s="7">
        <v>0</v>
      </c>
      <c r="G11" s="7">
        <v>0</v>
      </c>
      <c r="H11" s="7">
        <v>0</v>
      </c>
      <c r="I11" s="7">
        <v>0</v>
      </c>
      <c r="J11" s="7">
        <v>0</v>
      </c>
      <c r="K11" s="7">
        <v>0</v>
      </c>
      <c r="L11" s="7">
        <v>0</v>
      </c>
      <c r="M11" s="7">
        <v>0</v>
      </c>
      <c r="N11" s="7">
        <v>0</v>
      </c>
      <c r="O11" s="7">
        <v>0</v>
      </c>
      <c r="P11" s="7">
        <v>0</v>
      </c>
      <c r="Q11" s="7">
        <v>0</v>
      </c>
      <c r="R11" s="7">
        <v>0</v>
      </c>
      <c r="S11" s="7">
        <v>0</v>
      </c>
      <c r="T11" s="279">
        <v>0</v>
      </c>
      <c r="U11" s="9">
        <v>0</v>
      </c>
      <c r="V11" s="7">
        <v>0</v>
      </c>
      <c r="W11" s="32">
        <v>0</v>
      </c>
    </row>
    <row r="12" spans="1:23" ht="17.100000000000001" customHeight="1">
      <c r="A12" s="248">
        <v>5</v>
      </c>
      <c r="B12" s="277" t="s">
        <v>31</v>
      </c>
      <c r="C12" s="278">
        <v>0</v>
      </c>
      <c r="D12" s="7">
        <v>0</v>
      </c>
      <c r="E12" s="7">
        <v>0</v>
      </c>
      <c r="F12" s="7">
        <v>0</v>
      </c>
      <c r="G12" s="7">
        <v>0</v>
      </c>
      <c r="H12" s="7">
        <v>0</v>
      </c>
      <c r="I12" s="7">
        <v>3</v>
      </c>
      <c r="J12" s="7">
        <v>3</v>
      </c>
      <c r="K12" s="7">
        <v>1</v>
      </c>
      <c r="L12" s="7">
        <v>0</v>
      </c>
      <c r="M12" s="7">
        <v>6</v>
      </c>
      <c r="N12" s="7">
        <v>3</v>
      </c>
      <c r="O12" s="7">
        <v>0</v>
      </c>
      <c r="P12" s="7">
        <v>0</v>
      </c>
      <c r="Q12" s="7">
        <v>0</v>
      </c>
      <c r="R12" s="7">
        <v>1</v>
      </c>
      <c r="S12" s="7">
        <v>2</v>
      </c>
      <c r="T12" s="279">
        <v>19</v>
      </c>
      <c r="U12" s="9">
        <v>0</v>
      </c>
      <c r="V12" s="7">
        <v>1</v>
      </c>
      <c r="W12" s="32">
        <v>5</v>
      </c>
    </row>
    <row r="13" spans="1:23" ht="17.100000000000001" customHeight="1">
      <c r="A13" s="248">
        <v>6</v>
      </c>
      <c r="B13" s="277" t="s">
        <v>32</v>
      </c>
      <c r="C13" s="278">
        <v>0</v>
      </c>
      <c r="D13" s="7">
        <v>0</v>
      </c>
      <c r="E13" s="7">
        <v>0</v>
      </c>
      <c r="F13" s="7">
        <v>0</v>
      </c>
      <c r="G13" s="7">
        <v>0</v>
      </c>
      <c r="H13" s="7">
        <v>0</v>
      </c>
      <c r="I13" s="7">
        <v>0</v>
      </c>
      <c r="J13" s="7">
        <v>0</v>
      </c>
      <c r="K13" s="7">
        <v>0</v>
      </c>
      <c r="L13" s="7">
        <v>0</v>
      </c>
      <c r="M13" s="7">
        <v>0</v>
      </c>
      <c r="N13" s="7">
        <v>0</v>
      </c>
      <c r="O13" s="7">
        <v>0</v>
      </c>
      <c r="P13" s="7">
        <v>0</v>
      </c>
      <c r="Q13" s="7">
        <v>0</v>
      </c>
      <c r="R13" s="7">
        <v>0</v>
      </c>
      <c r="S13" s="7">
        <v>0</v>
      </c>
      <c r="T13" s="279">
        <v>0</v>
      </c>
      <c r="U13" s="9">
        <v>0</v>
      </c>
      <c r="V13" s="7">
        <v>0</v>
      </c>
      <c r="W13" s="32">
        <v>0</v>
      </c>
    </row>
    <row r="14" spans="1:23" ht="17.100000000000001" customHeight="1">
      <c r="A14" s="248">
        <v>7</v>
      </c>
      <c r="B14" s="277" t="s">
        <v>33</v>
      </c>
      <c r="C14" s="278">
        <v>1</v>
      </c>
      <c r="D14" s="7">
        <v>0</v>
      </c>
      <c r="E14" s="7">
        <v>0</v>
      </c>
      <c r="F14" s="7">
        <v>0</v>
      </c>
      <c r="G14" s="7">
        <v>0</v>
      </c>
      <c r="H14" s="7">
        <v>0</v>
      </c>
      <c r="I14" s="7">
        <v>2</v>
      </c>
      <c r="J14" s="7">
        <v>1</v>
      </c>
      <c r="K14" s="7">
        <v>3</v>
      </c>
      <c r="L14" s="7">
        <v>0</v>
      </c>
      <c r="M14" s="7">
        <v>18</v>
      </c>
      <c r="N14" s="7">
        <v>6</v>
      </c>
      <c r="O14" s="7">
        <v>0</v>
      </c>
      <c r="P14" s="7">
        <v>0</v>
      </c>
      <c r="Q14" s="7">
        <v>1</v>
      </c>
      <c r="R14" s="7">
        <v>1</v>
      </c>
      <c r="S14" s="7">
        <v>0</v>
      </c>
      <c r="T14" s="279">
        <v>33</v>
      </c>
      <c r="U14" s="9">
        <v>1</v>
      </c>
      <c r="V14" s="7">
        <v>3</v>
      </c>
      <c r="W14" s="32">
        <v>3</v>
      </c>
    </row>
    <row r="15" spans="1:23" ht="17.100000000000001" customHeight="1">
      <c r="A15" s="248">
        <v>8</v>
      </c>
      <c r="B15" s="277" t="s">
        <v>34</v>
      </c>
      <c r="C15" s="278">
        <v>0</v>
      </c>
      <c r="D15" s="7">
        <v>0</v>
      </c>
      <c r="E15" s="7">
        <v>0</v>
      </c>
      <c r="F15" s="7">
        <v>0</v>
      </c>
      <c r="G15" s="7">
        <v>0</v>
      </c>
      <c r="H15" s="7">
        <v>0</v>
      </c>
      <c r="I15" s="7">
        <v>0</v>
      </c>
      <c r="J15" s="7">
        <v>0</v>
      </c>
      <c r="K15" s="7">
        <v>0</v>
      </c>
      <c r="L15" s="7">
        <v>0</v>
      </c>
      <c r="M15" s="7">
        <v>0</v>
      </c>
      <c r="N15" s="7">
        <v>0</v>
      </c>
      <c r="O15" s="7">
        <v>0</v>
      </c>
      <c r="P15" s="7">
        <v>0</v>
      </c>
      <c r="Q15" s="7">
        <v>0</v>
      </c>
      <c r="R15" s="7">
        <v>0</v>
      </c>
      <c r="S15" s="7">
        <v>0</v>
      </c>
      <c r="T15" s="279">
        <v>0</v>
      </c>
      <c r="U15" s="9">
        <v>0</v>
      </c>
      <c r="V15" s="7">
        <v>0</v>
      </c>
      <c r="W15" s="32">
        <v>0</v>
      </c>
    </row>
    <row r="16" spans="1:23" ht="17.100000000000001" customHeight="1">
      <c r="A16" s="248">
        <v>9</v>
      </c>
      <c r="B16" s="277" t="s">
        <v>35</v>
      </c>
      <c r="C16" s="275" t="s">
        <v>917</v>
      </c>
      <c r="D16" s="38" t="s">
        <v>917</v>
      </c>
      <c r="E16" s="38" t="s">
        <v>917</v>
      </c>
      <c r="F16" s="38" t="s">
        <v>917</v>
      </c>
      <c r="G16" s="38" t="s">
        <v>917</v>
      </c>
      <c r="H16" s="38" t="s">
        <v>917</v>
      </c>
      <c r="I16" s="38" t="s">
        <v>917</v>
      </c>
      <c r="J16" s="38" t="s">
        <v>917</v>
      </c>
      <c r="K16" s="38" t="s">
        <v>917</v>
      </c>
      <c r="L16" s="38" t="s">
        <v>917</v>
      </c>
      <c r="M16" s="38" t="s">
        <v>917</v>
      </c>
      <c r="N16" s="38" t="s">
        <v>917</v>
      </c>
      <c r="O16" s="38" t="s">
        <v>917</v>
      </c>
      <c r="P16" s="38" t="s">
        <v>917</v>
      </c>
      <c r="Q16" s="38" t="s">
        <v>917</v>
      </c>
      <c r="R16" s="38" t="s">
        <v>917</v>
      </c>
      <c r="S16" s="38" t="s">
        <v>917</v>
      </c>
      <c r="T16" s="276" t="s">
        <v>917</v>
      </c>
      <c r="U16" s="51" t="s">
        <v>917</v>
      </c>
      <c r="V16" s="38" t="s">
        <v>917</v>
      </c>
      <c r="W16" s="40" t="s">
        <v>917</v>
      </c>
    </row>
    <row r="17" spans="1:23" ht="17.100000000000001" customHeight="1">
      <c r="A17" s="248">
        <v>10</v>
      </c>
      <c r="B17" s="277" t="s">
        <v>36</v>
      </c>
      <c r="C17" s="278">
        <v>0</v>
      </c>
      <c r="D17" s="7">
        <v>1</v>
      </c>
      <c r="E17" s="7">
        <v>6</v>
      </c>
      <c r="F17" s="7">
        <v>2</v>
      </c>
      <c r="G17" s="7">
        <v>0</v>
      </c>
      <c r="H17" s="7">
        <v>0</v>
      </c>
      <c r="I17" s="7">
        <v>7</v>
      </c>
      <c r="J17" s="7">
        <v>2</v>
      </c>
      <c r="K17" s="7">
        <v>22</v>
      </c>
      <c r="L17" s="7">
        <v>2</v>
      </c>
      <c r="M17" s="7">
        <v>28</v>
      </c>
      <c r="N17" s="7">
        <v>11</v>
      </c>
      <c r="O17" s="7">
        <v>0</v>
      </c>
      <c r="P17" s="7">
        <v>0</v>
      </c>
      <c r="Q17" s="7">
        <v>2</v>
      </c>
      <c r="R17" s="7">
        <v>0</v>
      </c>
      <c r="S17" s="7">
        <v>9</v>
      </c>
      <c r="T17" s="279">
        <v>92</v>
      </c>
      <c r="U17" s="9">
        <v>4</v>
      </c>
      <c r="V17" s="7">
        <v>7</v>
      </c>
      <c r="W17" s="32">
        <v>14</v>
      </c>
    </row>
    <row r="18" spans="1:23" ht="17.100000000000001" customHeight="1">
      <c r="A18" s="248">
        <v>11</v>
      </c>
      <c r="B18" s="277" t="s">
        <v>37</v>
      </c>
      <c r="C18" s="278">
        <v>0</v>
      </c>
      <c r="D18" s="7">
        <v>0</v>
      </c>
      <c r="E18" s="7">
        <v>0</v>
      </c>
      <c r="F18" s="7">
        <v>0</v>
      </c>
      <c r="G18" s="7">
        <v>0</v>
      </c>
      <c r="H18" s="7">
        <v>0</v>
      </c>
      <c r="I18" s="7">
        <v>0</v>
      </c>
      <c r="J18" s="7">
        <v>0</v>
      </c>
      <c r="K18" s="7">
        <v>0</v>
      </c>
      <c r="L18" s="7">
        <v>0</v>
      </c>
      <c r="M18" s="7">
        <v>0</v>
      </c>
      <c r="N18" s="7">
        <v>0</v>
      </c>
      <c r="O18" s="7">
        <v>0</v>
      </c>
      <c r="P18" s="7">
        <v>0</v>
      </c>
      <c r="Q18" s="7">
        <v>0</v>
      </c>
      <c r="R18" s="7">
        <v>0</v>
      </c>
      <c r="S18" s="7">
        <v>0</v>
      </c>
      <c r="T18" s="279">
        <v>0</v>
      </c>
      <c r="U18" s="9">
        <v>0</v>
      </c>
      <c r="V18" s="7">
        <v>0</v>
      </c>
      <c r="W18" s="32">
        <v>0</v>
      </c>
    </row>
    <row r="19" spans="1:23" ht="17.100000000000001" customHeight="1">
      <c r="A19" s="248">
        <v>12</v>
      </c>
      <c r="B19" s="277" t="s">
        <v>38</v>
      </c>
      <c r="C19" s="278">
        <v>0</v>
      </c>
      <c r="D19" s="7">
        <v>0</v>
      </c>
      <c r="E19" s="7">
        <v>0</v>
      </c>
      <c r="F19" s="7">
        <v>0</v>
      </c>
      <c r="G19" s="7">
        <v>0</v>
      </c>
      <c r="H19" s="7">
        <v>0</v>
      </c>
      <c r="I19" s="7">
        <v>0</v>
      </c>
      <c r="J19" s="7">
        <v>0</v>
      </c>
      <c r="K19" s="7">
        <v>0</v>
      </c>
      <c r="L19" s="7">
        <v>0</v>
      </c>
      <c r="M19" s="7">
        <v>0</v>
      </c>
      <c r="N19" s="7">
        <v>0</v>
      </c>
      <c r="O19" s="7">
        <v>0</v>
      </c>
      <c r="P19" s="7">
        <v>0</v>
      </c>
      <c r="Q19" s="7">
        <v>0</v>
      </c>
      <c r="R19" s="7">
        <v>0</v>
      </c>
      <c r="S19" s="7">
        <v>0</v>
      </c>
      <c r="T19" s="279">
        <v>0</v>
      </c>
      <c r="U19" s="9">
        <v>0</v>
      </c>
      <c r="V19" s="7">
        <v>0</v>
      </c>
      <c r="W19" s="32">
        <v>0</v>
      </c>
    </row>
    <row r="20" spans="1:23" ht="17.100000000000001" customHeight="1">
      <c r="A20" s="248">
        <v>13</v>
      </c>
      <c r="B20" s="277" t="s">
        <v>39</v>
      </c>
      <c r="C20" s="278">
        <v>0</v>
      </c>
      <c r="D20" s="7">
        <v>1</v>
      </c>
      <c r="E20" s="7">
        <v>0</v>
      </c>
      <c r="F20" s="7">
        <v>0</v>
      </c>
      <c r="G20" s="7">
        <v>1</v>
      </c>
      <c r="H20" s="7">
        <v>0</v>
      </c>
      <c r="I20" s="7">
        <v>4</v>
      </c>
      <c r="J20" s="7">
        <v>3</v>
      </c>
      <c r="K20" s="7">
        <v>4</v>
      </c>
      <c r="L20" s="7">
        <v>4</v>
      </c>
      <c r="M20" s="7">
        <v>12</v>
      </c>
      <c r="N20" s="7">
        <v>5</v>
      </c>
      <c r="O20" s="7">
        <v>0</v>
      </c>
      <c r="P20" s="7">
        <v>0</v>
      </c>
      <c r="Q20" s="7">
        <v>0</v>
      </c>
      <c r="R20" s="7">
        <v>0</v>
      </c>
      <c r="S20" s="7">
        <v>1</v>
      </c>
      <c r="T20" s="279">
        <v>35</v>
      </c>
      <c r="U20" s="9">
        <v>0</v>
      </c>
      <c r="V20" s="7">
        <v>5</v>
      </c>
      <c r="W20" s="32">
        <v>13</v>
      </c>
    </row>
    <row r="21" spans="1:23" ht="18.600000000000001" customHeight="1">
      <c r="A21" s="248">
        <v>14</v>
      </c>
      <c r="B21" s="280" t="s">
        <v>40</v>
      </c>
      <c r="C21" s="278">
        <v>1</v>
      </c>
      <c r="D21" s="7">
        <v>0</v>
      </c>
      <c r="E21" s="7">
        <v>0</v>
      </c>
      <c r="F21" s="7">
        <v>0</v>
      </c>
      <c r="G21" s="7">
        <v>0</v>
      </c>
      <c r="H21" s="7">
        <v>0</v>
      </c>
      <c r="I21" s="7">
        <v>0</v>
      </c>
      <c r="J21" s="7">
        <v>1</v>
      </c>
      <c r="K21" s="7">
        <v>1</v>
      </c>
      <c r="L21" s="7">
        <v>0</v>
      </c>
      <c r="M21" s="7">
        <v>6</v>
      </c>
      <c r="N21" s="7">
        <v>0</v>
      </c>
      <c r="O21" s="7">
        <v>0</v>
      </c>
      <c r="P21" s="7">
        <v>0</v>
      </c>
      <c r="Q21" s="7">
        <v>0</v>
      </c>
      <c r="R21" s="7">
        <v>0</v>
      </c>
      <c r="S21" s="7">
        <v>1</v>
      </c>
      <c r="T21" s="279">
        <v>10</v>
      </c>
      <c r="U21" s="9">
        <v>1</v>
      </c>
      <c r="V21" s="7">
        <v>0</v>
      </c>
      <c r="W21" s="32">
        <v>2</v>
      </c>
    </row>
    <row r="22" spans="1:23" ht="17.100000000000001" customHeight="1">
      <c r="A22" s="248">
        <v>15</v>
      </c>
      <c r="B22" s="277" t="s">
        <v>41</v>
      </c>
      <c r="C22" s="278">
        <v>6</v>
      </c>
      <c r="D22" s="7">
        <v>1</v>
      </c>
      <c r="E22" s="7">
        <v>0</v>
      </c>
      <c r="F22" s="7">
        <v>0</v>
      </c>
      <c r="G22" s="7">
        <v>0</v>
      </c>
      <c r="H22" s="7">
        <v>0</v>
      </c>
      <c r="I22" s="7">
        <v>25</v>
      </c>
      <c r="J22" s="7">
        <v>10</v>
      </c>
      <c r="K22" s="7">
        <v>114</v>
      </c>
      <c r="L22" s="7">
        <v>29</v>
      </c>
      <c r="M22" s="7">
        <v>5</v>
      </c>
      <c r="N22" s="7">
        <v>1</v>
      </c>
      <c r="O22" s="7">
        <v>0</v>
      </c>
      <c r="P22" s="7">
        <v>0</v>
      </c>
      <c r="Q22" s="7">
        <v>2</v>
      </c>
      <c r="R22" s="7">
        <v>0</v>
      </c>
      <c r="S22" s="7">
        <v>2</v>
      </c>
      <c r="T22" s="279">
        <v>195</v>
      </c>
      <c r="U22" s="9">
        <v>4</v>
      </c>
      <c r="V22" s="7">
        <v>18</v>
      </c>
      <c r="W22" s="32">
        <v>99</v>
      </c>
    </row>
    <row r="23" spans="1:23" ht="17.100000000000001" customHeight="1">
      <c r="A23" s="248">
        <v>16</v>
      </c>
      <c r="B23" s="277" t="s">
        <v>42</v>
      </c>
      <c r="C23" s="278">
        <v>0</v>
      </c>
      <c r="D23" s="7">
        <v>0</v>
      </c>
      <c r="E23" s="7">
        <v>0</v>
      </c>
      <c r="F23" s="7">
        <v>0</v>
      </c>
      <c r="G23" s="7">
        <v>0</v>
      </c>
      <c r="H23" s="7">
        <v>0</v>
      </c>
      <c r="I23" s="7">
        <v>0</v>
      </c>
      <c r="J23" s="7">
        <v>0</v>
      </c>
      <c r="K23" s="7">
        <v>0</v>
      </c>
      <c r="L23" s="7">
        <v>0</v>
      </c>
      <c r="M23" s="7">
        <v>0</v>
      </c>
      <c r="N23" s="7">
        <v>0</v>
      </c>
      <c r="O23" s="7">
        <v>0</v>
      </c>
      <c r="P23" s="7">
        <v>0</v>
      </c>
      <c r="Q23" s="7">
        <v>0</v>
      </c>
      <c r="R23" s="7">
        <v>0</v>
      </c>
      <c r="S23" s="7">
        <v>0</v>
      </c>
      <c r="T23" s="279">
        <v>0</v>
      </c>
      <c r="U23" s="9">
        <v>0</v>
      </c>
      <c r="V23" s="7">
        <v>0</v>
      </c>
      <c r="W23" s="32">
        <v>0</v>
      </c>
    </row>
    <row r="24" spans="1:23" ht="17.100000000000001" customHeight="1">
      <c r="A24" s="248">
        <v>17</v>
      </c>
      <c r="B24" s="277" t="s">
        <v>43</v>
      </c>
      <c r="C24" s="278">
        <v>0</v>
      </c>
      <c r="D24" s="7">
        <v>0</v>
      </c>
      <c r="E24" s="7">
        <v>0</v>
      </c>
      <c r="F24" s="7">
        <v>0</v>
      </c>
      <c r="G24" s="7">
        <v>0</v>
      </c>
      <c r="H24" s="7">
        <v>0</v>
      </c>
      <c r="I24" s="7">
        <v>0</v>
      </c>
      <c r="J24" s="7">
        <v>0</v>
      </c>
      <c r="K24" s="7">
        <v>0</v>
      </c>
      <c r="L24" s="7">
        <v>0</v>
      </c>
      <c r="M24" s="7">
        <v>0</v>
      </c>
      <c r="N24" s="7">
        <v>0</v>
      </c>
      <c r="O24" s="7">
        <v>0</v>
      </c>
      <c r="P24" s="7">
        <v>0</v>
      </c>
      <c r="Q24" s="7">
        <v>0</v>
      </c>
      <c r="R24" s="7">
        <v>0</v>
      </c>
      <c r="S24" s="7">
        <v>0</v>
      </c>
      <c r="T24" s="279">
        <v>0</v>
      </c>
      <c r="U24" s="9">
        <v>0</v>
      </c>
      <c r="V24" s="7">
        <v>0</v>
      </c>
      <c r="W24" s="32">
        <v>0</v>
      </c>
    </row>
    <row r="25" spans="1:23" ht="17.100000000000001" customHeight="1">
      <c r="A25" s="248">
        <v>18</v>
      </c>
      <c r="B25" s="277" t="s">
        <v>44</v>
      </c>
      <c r="C25" s="278">
        <v>0</v>
      </c>
      <c r="D25" s="7">
        <v>0</v>
      </c>
      <c r="E25" s="7">
        <v>1</v>
      </c>
      <c r="F25" s="7">
        <v>1</v>
      </c>
      <c r="G25" s="7">
        <v>0</v>
      </c>
      <c r="H25" s="7">
        <v>0</v>
      </c>
      <c r="I25" s="7">
        <v>3</v>
      </c>
      <c r="J25" s="7">
        <v>3</v>
      </c>
      <c r="K25" s="7">
        <v>17</v>
      </c>
      <c r="L25" s="7">
        <v>3</v>
      </c>
      <c r="M25" s="7">
        <v>29</v>
      </c>
      <c r="N25" s="7">
        <v>8</v>
      </c>
      <c r="O25" s="7">
        <v>0</v>
      </c>
      <c r="P25" s="7">
        <v>0</v>
      </c>
      <c r="Q25" s="7">
        <v>1</v>
      </c>
      <c r="R25" s="7">
        <v>0</v>
      </c>
      <c r="S25" s="7">
        <v>3</v>
      </c>
      <c r="T25" s="279">
        <v>69</v>
      </c>
      <c r="U25" s="9">
        <v>0</v>
      </c>
      <c r="V25" s="7">
        <v>5</v>
      </c>
      <c r="W25" s="32">
        <v>12</v>
      </c>
    </row>
    <row r="26" spans="1:23" ht="17.100000000000001" customHeight="1">
      <c r="A26" s="248">
        <v>19</v>
      </c>
      <c r="B26" s="277" t="s">
        <v>45</v>
      </c>
      <c r="C26" s="278">
        <v>0</v>
      </c>
      <c r="D26" s="7">
        <v>0</v>
      </c>
      <c r="E26" s="7">
        <v>0</v>
      </c>
      <c r="F26" s="7">
        <v>0</v>
      </c>
      <c r="G26" s="7">
        <v>0</v>
      </c>
      <c r="H26" s="7">
        <v>0</v>
      </c>
      <c r="I26" s="7">
        <v>0</v>
      </c>
      <c r="J26" s="7">
        <v>0</v>
      </c>
      <c r="K26" s="7">
        <v>0</v>
      </c>
      <c r="L26" s="7">
        <v>0</v>
      </c>
      <c r="M26" s="7">
        <v>0</v>
      </c>
      <c r="N26" s="7">
        <v>0</v>
      </c>
      <c r="O26" s="7">
        <v>0</v>
      </c>
      <c r="P26" s="7">
        <v>0</v>
      </c>
      <c r="Q26" s="7">
        <v>0</v>
      </c>
      <c r="R26" s="7">
        <v>0</v>
      </c>
      <c r="S26" s="7">
        <v>0</v>
      </c>
      <c r="T26" s="279">
        <v>0</v>
      </c>
      <c r="U26" s="9">
        <v>0</v>
      </c>
      <c r="V26" s="7">
        <v>0</v>
      </c>
      <c r="W26" s="32">
        <v>0</v>
      </c>
    </row>
    <row r="27" spans="1:23" ht="17.100000000000001" customHeight="1">
      <c r="A27" s="248">
        <v>20</v>
      </c>
      <c r="B27" s="277" t="s">
        <v>46</v>
      </c>
      <c r="C27" s="278">
        <v>0</v>
      </c>
      <c r="D27" s="7">
        <v>0</v>
      </c>
      <c r="E27" s="7">
        <v>1</v>
      </c>
      <c r="F27" s="7">
        <v>0</v>
      </c>
      <c r="G27" s="7">
        <v>0</v>
      </c>
      <c r="H27" s="7">
        <v>0</v>
      </c>
      <c r="I27" s="7">
        <v>7</v>
      </c>
      <c r="J27" s="7">
        <v>1</v>
      </c>
      <c r="K27" s="7">
        <v>0</v>
      </c>
      <c r="L27" s="7">
        <v>0</v>
      </c>
      <c r="M27" s="7">
        <v>11</v>
      </c>
      <c r="N27" s="7">
        <v>1</v>
      </c>
      <c r="O27" s="7">
        <v>0</v>
      </c>
      <c r="P27" s="7">
        <v>0</v>
      </c>
      <c r="Q27" s="7">
        <v>2</v>
      </c>
      <c r="R27" s="7">
        <v>0</v>
      </c>
      <c r="S27" s="7">
        <v>0</v>
      </c>
      <c r="T27" s="279">
        <v>23</v>
      </c>
      <c r="U27" s="9">
        <v>4</v>
      </c>
      <c r="V27" s="7">
        <v>0</v>
      </c>
      <c r="W27" s="32">
        <v>7</v>
      </c>
    </row>
    <row r="28" spans="1:23" ht="17.100000000000001" customHeight="1">
      <c r="A28" s="248">
        <v>21</v>
      </c>
      <c r="B28" s="277" t="s">
        <v>47</v>
      </c>
      <c r="C28" s="278">
        <v>0</v>
      </c>
      <c r="D28" s="7">
        <v>0</v>
      </c>
      <c r="E28" s="7">
        <v>2</v>
      </c>
      <c r="F28" s="7">
        <v>2</v>
      </c>
      <c r="G28" s="7">
        <v>0</v>
      </c>
      <c r="H28" s="7">
        <v>0</v>
      </c>
      <c r="I28" s="7">
        <v>8</v>
      </c>
      <c r="J28" s="7">
        <v>3</v>
      </c>
      <c r="K28" s="7">
        <v>2</v>
      </c>
      <c r="L28" s="7">
        <v>0</v>
      </c>
      <c r="M28" s="7">
        <v>17</v>
      </c>
      <c r="N28" s="7">
        <v>4</v>
      </c>
      <c r="O28" s="7">
        <v>0</v>
      </c>
      <c r="P28" s="7">
        <v>0</v>
      </c>
      <c r="Q28" s="7">
        <v>2</v>
      </c>
      <c r="R28" s="7">
        <v>0</v>
      </c>
      <c r="S28" s="7">
        <v>0</v>
      </c>
      <c r="T28" s="279">
        <v>40</v>
      </c>
      <c r="U28" s="9">
        <v>0</v>
      </c>
      <c r="V28" s="7">
        <v>0</v>
      </c>
      <c r="W28" s="32">
        <v>11</v>
      </c>
    </row>
    <row r="29" spans="1:23" ht="17.100000000000001" customHeight="1">
      <c r="A29" s="248">
        <v>22</v>
      </c>
      <c r="B29" s="277" t="s">
        <v>48</v>
      </c>
      <c r="C29" s="278">
        <v>0</v>
      </c>
      <c r="D29" s="7">
        <v>0</v>
      </c>
      <c r="E29" s="7">
        <v>0</v>
      </c>
      <c r="F29" s="7">
        <v>0</v>
      </c>
      <c r="G29" s="7">
        <v>0</v>
      </c>
      <c r="H29" s="7">
        <v>0</v>
      </c>
      <c r="I29" s="7">
        <v>0</v>
      </c>
      <c r="J29" s="7">
        <v>0</v>
      </c>
      <c r="K29" s="7">
        <v>0</v>
      </c>
      <c r="L29" s="7">
        <v>0</v>
      </c>
      <c r="M29" s="7">
        <v>0</v>
      </c>
      <c r="N29" s="7">
        <v>0</v>
      </c>
      <c r="O29" s="7">
        <v>0</v>
      </c>
      <c r="P29" s="7">
        <v>0</v>
      </c>
      <c r="Q29" s="7">
        <v>0</v>
      </c>
      <c r="R29" s="7">
        <v>0</v>
      </c>
      <c r="S29" s="7">
        <v>0</v>
      </c>
      <c r="T29" s="279">
        <v>0</v>
      </c>
      <c r="U29" s="9">
        <v>0</v>
      </c>
      <c r="V29" s="7">
        <v>0</v>
      </c>
      <c r="W29" s="32">
        <v>0</v>
      </c>
    </row>
    <row r="30" spans="1:23" ht="17.100000000000001" customHeight="1">
      <c r="A30" s="248">
        <v>23</v>
      </c>
      <c r="B30" s="277" t="s">
        <v>49</v>
      </c>
      <c r="C30" s="278">
        <v>0</v>
      </c>
      <c r="D30" s="7">
        <v>0</v>
      </c>
      <c r="E30" s="7">
        <v>11</v>
      </c>
      <c r="F30" s="7">
        <v>8</v>
      </c>
      <c r="G30" s="7">
        <v>0</v>
      </c>
      <c r="H30" s="7">
        <v>1</v>
      </c>
      <c r="I30" s="7">
        <v>27</v>
      </c>
      <c r="J30" s="7">
        <v>10</v>
      </c>
      <c r="K30" s="7">
        <v>59</v>
      </c>
      <c r="L30" s="7">
        <v>32</v>
      </c>
      <c r="M30" s="7">
        <v>98</v>
      </c>
      <c r="N30" s="7">
        <v>91</v>
      </c>
      <c r="O30" s="7">
        <v>0</v>
      </c>
      <c r="P30" s="7">
        <v>0</v>
      </c>
      <c r="Q30" s="7">
        <v>13</v>
      </c>
      <c r="R30" s="7">
        <v>3</v>
      </c>
      <c r="S30" s="7">
        <v>21</v>
      </c>
      <c r="T30" s="279">
        <v>374</v>
      </c>
      <c r="U30" s="9">
        <v>24</v>
      </c>
      <c r="V30" s="7">
        <v>5</v>
      </c>
      <c r="W30" s="32">
        <v>195</v>
      </c>
    </row>
    <row r="31" spans="1:23" ht="17.100000000000001" customHeight="1">
      <c r="A31" s="248">
        <v>24</v>
      </c>
      <c r="B31" s="277" t="s">
        <v>50</v>
      </c>
      <c r="C31" s="275" t="s">
        <v>917</v>
      </c>
      <c r="D31" s="38" t="s">
        <v>917</v>
      </c>
      <c r="E31" s="38" t="s">
        <v>917</v>
      </c>
      <c r="F31" s="38" t="s">
        <v>917</v>
      </c>
      <c r="G31" s="38" t="s">
        <v>917</v>
      </c>
      <c r="H31" s="38" t="s">
        <v>917</v>
      </c>
      <c r="I31" s="38" t="s">
        <v>917</v>
      </c>
      <c r="J31" s="38" t="s">
        <v>917</v>
      </c>
      <c r="K31" s="38" t="s">
        <v>917</v>
      </c>
      <c r="L31" s="38" t="s">
        <v>917</v>
      </c>
      <c r="M31" s="38" t="s">
        <v>917</v>
      </c>
      <c r="N31" s="38" t="s">
        <v>917</v>
      </c>
      <c r="O31" s="38" t="s">
        <v>917</v>
      </c>
      <c r="P31" s="38" t="s">
        <v>917</v>
      </c>
      <c r="Q31" s="38" t="s">
        <v>917</v>
      </c>
      <c r="R31" s="38" t="s">
        <v>917</v>
      </c>
      <c r="S31" s="38" t="s">
        <v>917</v>
      </c>
      <c r="T31" s="276" t="s">
        <v>917</v>
      </c>
      <c r="U31" s="51" t="s">
        <v>917</v>
      </c>
      <c r="V31" s="38" t="s">
        <v>917</v>
      </c>
      <c r="W31" s="40" t="s">
        <v>917</v>
      </c>
    </row>
    <row r="32" spans="1:23" ht="17.100000000000001" customHeight="1">
      <c r="A32" s="248">
        <v>25</v>
      </c>
      <c r="B32" s="277" t="s">
        <v>51</v>
      </c>
      <c r="C32" s="278">
        <v>0</v>
      </c>
      <c r="D32" s="7">
        <v>0</v>
      </c>
      <c r="E32" s="7">
        <v>0</v>
      </c>
      <c r="F32" s="7">
        <v>0</v>
      </c>
      <c r="G32" s="7">
        <v>0</v>
      </c>
      <c r="H32" s="7">
        <v>0</v>
      </c>
      <c r="I32" s="7">
        <v>0</v>
      </c>
      <c r="J32" s="7">
        <v>0</v>
      </c>
      <c r="K32" s="7">
        <v>0</v>
      </c>
      <c r="L32" s="7">
        <v>0</v>
      </c>
      <c r="M32" s="7">
        <v>0</v>
      </c>
      <c r="N32" s="7">
        <v>0</v>
      </c>
      <c r="O32" s="7">
        <v>0</v>
      </c>
      <c r="P32" s="7">
        <v>0</v>
      </c>
      <c r="Q32" s="7">
        <v>0</v>
      </c>
      <c r="R32" s="7">
        <v>0</v>
      </c>
      <c r="S32" s="7">
        <v>0</v>
      </c>
      <c r="T32" s="279">
        <v>0</v>
      </c>
      <c r="U32" s="9">
        <v>0</v>
      </c>
      <c r="V32" s="7">
        <v>0</v>
      </c>
      <c r="W32" s="32">
        <v>0</v>
      </c>
    </row>
    <row r="33" spans="1:23" ht="17.100000000000001" customHeight="1">
      <c r="A33" s="248">
        <v>26</v>
      </c>
      <c r="B33" s="277" t="s">
        <v>52</v>
      </c>
      <c r="C33" s="278">
        <v>0</v>
      </c>
      <c r="D33" s="7">
        <v>0</v>
      </c>
      <c r="E33" s="7">
        <v>0</v>
      </c>
      <c r="F33" s="7">
        <v>0</v>
      </c>
      <c r="G33" s="7">
        <v>0</v>
      </c>
      <c r="H33" s="7">
        <v>0</v>
      </c>
      <c r="I33" s="7">
        <v>0</v>
      </c>
      <c r="J33" s="7">
        <v>0</v>
      </c>
      <c r="K33" s="7">
        <v>0</v>
      </c>
      <c r="L33" s="7">
        <v>0</v>
      </c>
      <c r="M33" s="7">
        <v>0</v>
      </c>
      <c r="N33" s="7">
        <v>0</v>
      </c>
      <c r="O33" s="7">
        <v>0</v>
      </c>
      <c r="P33" s="7">
        <v>0</v>
      </c>
      <c r="Q33" s="7">
        <v>0</v>
      </c>
      <c r="R33" s="7">
        <v>0</v>
      </c>
      <c r="S33" s="7">
        <v>0</v>
      </c>
      <c r="T33" s="279">
        <v>0</v>
      </c>
      <c r="U33" s="9">
        <v>0</v>
      </c>
      <c r="V33" s="7">
        <v>0</v>
      </c>
      <c r="W33" s="32">
        <v>0</v>
      </c>
    </row>
    <row r="34" spans="1:23" ht="17.100000000000001" customHeight="1">
      <c r="A34" s="248">
        <v>27</v>
      </c>
      <c r="B34" s="277" t="s">
        <v>53</v>
      </c>
      <c r="C34" s="278">
        <v>0</v>
      </c>
      <c r="D34" s="7">
        <v>0</v>
      </c>
      <c r="E34" s="7">
        <v>0</v>
      </c>
      <c r="F34" s="7">
        <v>0</v>
      </c>
      <c r="G34" s="7">
        <v>0</v>
      </c>
      <c r="H34" s="7">
        <v>0</v>
      </c>
      <c r="I34" s="7">
        <v>0</v>
      </c>
      <c r="J34" s="7">
        <v>0</v>
      </c>
      <c r="K34" s="7">
        <v>0</v>
      </c>
      <c r="L34" s="7">
        <v>0</v>
      </c>
      <c r="M34" s="7">
        <v>0</v>
      </c>
      <c r="N34" s="7">
        <v>0</v>
      </c>
      <c r="O34" s="7">
        <v>0</v>
      </c>
      <c r="P34" s="7">
        <v>0</v>
      </c>
      <c r="Q34" s="7">
        <v>0</v>
      </c>
      <c r="R34" s="7">
        <v>0</v>
      </c>
      <c r="S34" s="7">
        <v>0</v>
      </c>
      <c r="T34" s="279">
        <v>0</v>
      </c>
      <c r="U34" s="9">
        <v>0</v>
      </c>
      <c r="V34" s="7">
        <v>0</v>
      </c>
      <c r="W34" s="32">
        <v>0</v>
      </c>
    </row>
    <row r="35" spans="1:23" ht="17.100000000000001" customHeight="1" thickBot="1">
      <c r="A35" s="249">
        <v>28</v>
      </c>
      <c r="B35" s="281" t="s">
        <v>54</v>
      </c>
      <c r="C35" s="282">
        <v>0</v>
      </c>
      <c r="D35" s="16">
        <v>1</v>
      </c>
      <c r="E35" s="16">
        <v>4</v>
      </c>
      <c r="F35" s="16">
        <v>3</v>
      </c>
      <c r="G35" s="16">
        <v>0</v>
      </c>
      <c r="H35" s="16">
        <v>0</v>
      </c>
      <c r="I35" s="16">
        <v>6</v>
      </c>
      <c r="J35" s="16">
        <v>2</v>
      </c>
      <c r="K35" s="16">
        <v>15</v>
      </c>
      <c r="L35" s="16">
        <v>5</v>
      </c>
      <c r="M35" s="16">
        <v>17</v>
      </c>
      <c r="N35" s="16">
        <v>7</v>
      </c>
      <c r="O35" s="16">
        <v>0</v>
      </c>
      <c r="P35" s="16">
        <v>0</v>
      </c>
      <c r="Q35" s="16">
        <v>3</v>
      </c>
      <c r="R35" s="16">
        <v>1</v>
      </c>
      <c r="S35" s="16">
        <v>3</v>
      </c>
      <c r="T35" s="283">
        <v>67</v>
      </c>
      <c r="U35" s="19">
        <v>1</v>
      </c>
      <c r="V35" s="16">
        <v>4</v>
      </c>
      <c r="W35" s="33">
        <v>1</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20">
    <mergeCell ref="A2:W2"/>
    <mergeCell ref="A3:W3"/>
    <mergeCell ref="A4:A6"/>
    <mergeCell ref="B4:B6"/>
    <mergeCell ref="C4:T4"/>
    <mergeCell ref="U4:W4"/>
    <mergeCell ref="C5:D5"/>
    <mergeCell ref="E5:F5"/>
    <mergeCell ref="G5:H5"/>
    <mergeCell ref="I5:J5"/>
    <mergeCell ref="A37:W37"/>
    <mergeCell ref="A38:W38"/>
    <mergeCell ref="A39:W39"/>
    <mergeCell ref="A40:W40"/>
    <mergeCell ref="K5:L5"/>
    <mergeCell ref="M5:N5"/>
    <mergeCell ref="O5:P5"/>
    <mergeCell ref="Q5:R5"/>
    <mergeCell ref="U5:W5"/>
    <mergeCell ref="A36:W36"/>
  </mergeCells>
  <hyperlinks>
    <hyperlink ref="A1" location="'Table of Contents'!A1" display="Return to Table of Contents" xr:uid="{9473A0D5-C689-4E5B-A0C2-27895FC125E5}"/>
    <hyperlink ref="A42" location="'Table of Contents'!A1" display="Return to Table of Contents" xr:uid="{9CE50D7F-A4A8-46B2-AF68-64A219227A6F}"/>
  </hyperlinks>
  <pageMargins left="0.2" right="0.2" top="0.5" bottom="0.5" header="0" footer="0"/>
  <pageSetup paperSize="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42"/>
  <sheetViews>
    <sheetView showGridLines="0" topLeftCell="A2" zoomScaleNormal="100" workbookViewId="0">
      <selection activeCell="C6" sqref="C6"/>
    </sheetView>
  </sheetViews>
  <sheetFormatPr defaultColWidth="11" defaultRowHeight="15" customHeight="1"/>
  <cols>
    <col min="1" max="1" width="9" customWidth="1"/>
    <col min="2" max="2" width="54" bestFit="1" customWidth="1"/>
    <col min="3" max="3" width="6.625" bestFit="1" customWidth="1"/>
    <col min="4" max="4" width="5" bestFit="1" customWidth="1"/>
    <col min="5" max="5" width="6.625" bestFit="1" customWidth="1"/>
    <col min="6" max="6" width="5" bestFit="1" customWidth="1"/>
    <col min="7" max="7" width="6.625" bestFit="1" customWidth="1"/>
    <col min="8" max="8" width="4.875" bestFit="1" customWidth="1"/>
    <col min="9" max="9" width="6.625" bestFit="1" customWidth="1"/>
    <col min="10" max="10" width="5.875" bestFit="1" customWidth="1"/>
    <col min="11" max="11" width="6.625" bestFit="1" customWidth="1"/>
    <col min="12" max="12" width="5.875" bestFit="1" customWidth="1"/>
    <col min="13" max="13" width="6.625" bestFit="1" customWidth="1"/>
    <col min="14" max="14" width="5.875" bestFit="1" customWidth="1"/>
    <col min="15" max="15" width="6.625" bestFit="1" customWidth="1"/>
    <col min="16" max="16" width="4.875" bestFit="1" customWidth="1"/>
    <col min="17" max="17" width="6.625" bestFit="1" customWidth="1"/>
    <col min="18" max="18" width="5" bestFit="1" customWidth="1"/>
    <col min="19" max="19" width="9.125" bestFit="1" customWidth="1"/>
    <col min="20" max="20" width="6.75" bestFit="1" customWidth="1"/>
    <col min="21" max="21" width="7.625" bestFit="1" customWidth="1"/>
    <col min="22" max="22" width="5.875" bestFit="1" customWidth="1"/>
    <col min="23" max="23" width="11.25" bestFit="1" customWidth="1"/>
  </cols>
  <sheetData>
    <row r="1" spans="1:23" ht="15" customHeight="1">
      <c r="A1" s="1023" t="s">
        <v>918</v>
      </c>
    </row>
    <row r="2" spans="1:23" ht="141.6" customHeight="1">
      <c r="A2" s="1132" t="s">
        <v>484</v>
      </c>
      <c r="B2" s="1133"/>
      <c r="C2" s="1133"/>
      <c r="D2" s="1133"/>
      <c r="E2" s="1133"/>
      <c r="F2" s="1133"/>
      <c r="G2" s="1133"/>
      <c r="H2" s="1133"/>
      <c r="I2" s="1133"/>
      <c r="J2" s="1133"/>
      <c r="K2" s="1133"/>
      <c r="L2" s="1133"/>
      <c r="M2" s="1133"/>
      <c r="N2" s="1133"/>
      <c r="O2" s="1133"/>
      <c r="P2" s="1133"/>
      <c r="Q2" s="1133"/>
      <c r="R2" s="1133"/>
      <c r="S2" s="1133"/>
      <c r="T2" s="1133"/>
      <c r="U2" s="1133"/>
      <c r="V2" s="1133"/>
      <c r="W2" s="1133"/>
    </row>
    <row r="3" spans="1:23" ht="15" customHeight="1" thickBot="1"/>
    <row r="4" spans="1:23" ht="17.100000000000001" customHeight="1">
      <c r="A4" s="1200" t="s">
        <v>360</v>
      </c>
      <c r="B4" s="1197" t="s">
        <v>359</v>
      </c>
      <c r="C4" s="1203" t="s">
        <v>475</v>
      </c>
      <c r="D4" s="1186"/>
      <c r="E4" s="1186"/>
      <c r="F4" s="1186"/>
      <c r="G4" s="1186"/>
      <c r="H4" s="1186"/>
      <c r="I4" s="1186"/>
      <c r="J4" s="1186"/>
      <c r="K4" s="1186"/>
      <c r="L4" s="1186"/>
      <c r="M4" s="1186"/>
      <c r="N4" s="1186"/>
      <c r="O4" s="1186"/>
      <c r="P4" s="1186"/>
      <c r="Q4" s="1186"/>
      <c r="R4" s="1186"/>
      <c r="S4" s="1186"/>
      <c r="T4" s="1204"/>
      <c r="U4" s="1205" t="s">
        <v>1</v>
      </c>
      <c r="V4" s="1186"/>
      <c r="W4" s="1206"/>
    </row>
    <row r="5" spans="1:23" ht="53.1" customHeight="1">
      <c r="A5" s="1201"/>
      <c r="B5" s="119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263" t="s">
        <v>7</v>
      </c>
      <c r="T5" s="264" t="s">
        <v>119</v>
      </c>
      <c r="U5" s="1195" t="s">
        <v>118</v>
      </c>
      <c r="V5" s="1193"/>
      <c r="W5" s="1196"/>
    </row>
    <row r="6" spans="1:23" ht="17.100000000000001" customHeight="1">
      <c r="A6" s="1202"/>
      <c r="B6" s="1199"/>
      <c r="C6" s="265" t="s">
        <v>18</v>
      </c>
      <c r="D6" s="138" t="s">
        <v>24</v>
      </c>
      <c r="E6" s="138" t="s">
        <v>18</v>
      </c>
      <c r="F6" s="138" t="s">
        <v>24</v>
      </c>
      <c r="G6" s="138" t="s">
        <v>18</v>
      </c>
      <c r="H6" s="138" t="s">
        <v>24</v>
      </c>
      <c r="I6" s="138" t="s">
        <v>18</v>
      </c>
      <c r="J6" s="138" t="s">
        <v>24</v>
      </c>
      <c r="K6" s="138" t="s">
        <v>18</v>
      </c>
      <c r="L6" s="138" t="s">
        <v>24</v>
      </c>
      <c r="M6" s="138" t="s">
        <v>18</v>
      </c>
      <c r="N6" s="138" t="s">
        <v>24</v>
      </c>
      <c r="O6" s="138" t="s">
        <v>18</v>
      </c>
      <c r="P6" s="138" t="s">
        <v>24</v>
      </c>
      <c r="Q6" s="138" t="s">
        <v>18</v>
      </c>
      <c r="R6" s="138" t="s">
        <v>24</v>
      </c>
      <c r="S6" s="138" t="s">
        <v>117</v>
      </c>
      <c r="T6" s="266" t="s">
        <v>7</v>
      </c>
      <c r="U6" s="139" t="s">
        <v>116</v>
      </c>
      <c r="V6" s="138" t="s">
        <v>115</v>
      </c>
      <c r="W6" s="106" t="s">
        <v>114</v>
      </c>
    </row>
    <row r="7" spans="1:23" ht="17.100000000000001" customHeight="1">
      <c r="A7" s="267">
        <v>0</v>
      </c>
      <c r="B7" s="268" t="s">
        <v>26</v>
      </c>
      <c r="C7" s="269">
        <v>9480</v>
      </c>
      <c r="D7" s="270">
        <v>6897</v>
      </c>
      <c r="E7" s="270">
        <v>6740</v>
      </c>
      <c r="F7" s="270">
        <v>5575</v>
      </c>
      <c r="G7" s="270">
        <v>645</v>
      </c>
      <c r="H7" s="270">
        <v>460</v>
      </c>
      <c r="I7" s="270">
        <v>55468</v>
      </c>
      <c r="J7" s="270">
        <v>30933</v>
      </c>
      <c r="K7" s="270">
        <v>91553</v>
      </c>
      <c r="L7" s="270">
        <v>65920</v>
      </c>
      <c r="M7" s="270">
        <v>85899</v>
      </c>
      <c r="N7" s="270">
        <v>65442</v>
      </c>
      <c r="O7" s="270">
        <v>535</v>
      </c>
      <c r="P7" s="270">
        <v>343</v>
      </c>
      <c r="Q7" s="270">
        <v>10586</v>
      </c>
      <c r="R7" s="270">
        <v>7060</v>
      </c>
      <c r="S7" s="270">
        <v>16772</v>
      </c>
      <c r="T7" s="271">
        <v>460308</v>
      </c>
      <c r="U7" s="272">
        <v>17374</v>
      </c>
      <c r="V7" s="270">
        <v>24024</v>
      </c>
      <c r="W7" s="273">
        <v>234162</v>
      </c>
    </row>
    <row r="8" spans="1:23" ht="17.100000000000001" customHeight="1">
      <c r="A8" s="247">
        <v>1</v>
      </c>
      <c r="B8" s="274" t="s">
        <v>27</v>
      </c>
      <c r="C8" s="275">
        <v>100</v>
      </c>
      <c r="D8" s="38">
        <v>100</v>
      </c>
      <c r="E8" s="38">
        <v>158</v>
      </c>
      <c r="F8" s="38">
        <v>99</v>
      </c>
      <c r="G8" s="38">
        <v>20</v>
      </c>
      <c r="H8" s="38">
        <v>14</v>
      </c>
      <c r="I8" s="38">
        <v>872</v>
      </c>
      <c r="J8" s="38">
        <v>496</v>
      </c>
      <c r="K8" s="38">
        <v>1263</v>
      </c>
      <c r="L8" s="38">
        <v>846</v>
      </c>
      <c r="M8" s="38">
        <v>3855</v>
      </c>
      <c r="N8" s="38">
        <v>2930</v>
      </c>
      <c r="O8" s="38">
        <v>14</v>
      </c>
      <c r="P8" s="38">
        <v>12</v>
      </c>
      <c r="Q8" s="38">
        <v>409</v>
      </c>
      <c r="R8" s="38">
        <v>264</v>
      </c>
      <c r="S8" s="38">
        <v>241</v>
      </c>
      <c r="T8" s="276">
        <v>11693</v>
      </c>
      <c r="U8" s="51">
        <v>636</v>
      </c>
      <c r="V8" s="38">
        <v>501</v>
      </c>
      <c r="W8" s="40">
        <v>5855</v>
      </c>
    </row>
    <row r="9" spans="1:23" ht="17.100000000000001" customHeight="1">
      <c r="A9" s="248">
        <v>2</v>
      </c>
      <c r="B9" s="277" t="s">
        <v>28</v>
      </c>
      <c r="C9" s="278">
        <v>1317</v>
      </c>
      <c r="D9" s="7">
        <v>984</v>
      </c>
      <c r="E9" s="7">
        <v>557</v>
      </c>
      <c r="F9" s="7">
        <v>498</v>
      </c>
      <c r="G9" s="7">
        <v>39</v>
      </c>
      <c r="H9" s="7">
        <v>29</v>
      </c>
      <c r="I9" s="7">
        <v>7881</v>
      </c>
      <c r="J9" s="7">
        <v>4673</v>
      </c>
      <c r="K9" s="7">
        <v>8036</v>
      </c>
      <c r="L9" s="7">
        <v>6409</v>
      </c>
      <c r="M9" s="7">
        <v>2501</v>
      </c>
      <c r="N9" s="7">
        <v>2387</v>
      </c>
      <c r="O9" s="7">
        <v>67</v>
      </c>
      <c r="P9" s="7">
        <v>44</v>
      </c>
      <c r="Q9" s="7">
        <v>1240</v>
      </c>
      <c r="R9" s="7">
        <v>845</v>
      </c>
      <c r="S9" s="7">
        <v>1945</v>
      </c>
      <c r="T9" s="279">
        <v>39452</v>
      </c>
      <c r="U9" s="9">
        <v>1103</v>
      </c>
      <c r="V9" s="7">
        <v>3410</v>
      </c>
      <c r="W9" s="32">
        <v>22863</v>
      </c>
    </row>
    <row r="10" spans="1:23" ht="17.100000000000001" customHeight="1">
      <c r="A10" s="248">
        <v>3</v>
      </c>
      <c r="B10" s="277" t="s">
        <v>29</v>
      </c>
      <c r="C10" s="278">
        <v>91</v>
      </c>
      <c r="D10" s="7">
        <v>55</v>
      </c>
      <c r="E10" s="7">
        <v>93</v>
      </c>
      <c r="F10" s="7">
        <v>78</v>
      </c>
      <c r="G10" s="7">
        <v>18</v>
      </c>
      <c r="H10" s="7">
        <v>9</v>
      </c>
      <c r="I10" s="7">
        <v>519</v>
      </c>
      <c r="J10" s="7">
        <v>277</v>
      </c>
      <c r="K10" s="7">
        <v>753</v>
      </c>
      <c r="L10" s="7">
        <v>511</v>
      </c>
      <c r="M10" s="7">
        <v>2564</v>
      </c>
      <c r="N10" s="7">
        <v>1574</v>
      </c>
      <c r="O10" s="7">
        <v>12</v>
      </c>
      <c r="P10" s="7">
        <v>6</v>
      </c>
      <c r="Q10" s="7">
        <v>166</v>
      </c>
      <c r="R10" s="7">
        <v>107</v>
      </c>
      <c r="S10" s="7">
        <v>158</v>
      </c>
      <c r="T10" s="279">
        <v>6991</v>
      </c>
      <c r="U10" s="9">
        <v>339</v>
      </c>
      <c r="V10" s="7">
        <v>48</v>
      </c>
      <c r="W10" s="32">
        <v>3626</v>
      </c>
    </row>
    <row r="11" spans="1:23" ht="17.100000000000001" customHeight="1">
      <c r="A11" s="248">
        <v>4</v>
      </c>
      <c r="B11" s="277" t="s">
        <v>30</v>
      </c>
      <c r="C11" s="278">
        <v>11</v>
      </c>
      <c r="D11" s="7">
        <v>14</v>
      </c>
      <c r="E11" s="7">
        <v>9</v>
      </c>
      <c r="F11" s="7">
        <v>4</v>
      </c>
      <c r="G11" s="7">
        <v>9</v>
      </c>
      <c r="H11" s="7">
        <v>8</v>
      </c>
      <c r="I11" s="7">
        <v>235</v>
      </c>
      <c r="J11" s="7">
        <v>112</v>
      </c>
      <c r="K11" s="7">
        <v>78</v>
      </c>
      <c r="L11" s="7">
        <v>61</v>
      </c>
      <c r="M11" s="7">
        <v>859</v>
      </c>
      <c r="N11" s="7">
        <v>594</v>
      </c>
      <c r="O11" s="7">
        <v>3</v>
      </c>
      <c r="P11" s="7">
        <v>1</v>
      </c>
      <c r="Q11" s="7">
        <v>75</v>
      </c>
      <c r="R11" s="7">
        <v>34</v>
      </c>
      <c r="S11" s="7">
        <v>100</v>
      </c>
      <c r="T11" s="279">
        <v>2207</v>
      </c>
      <c r="U11" s="9">
        <v>23</v>
      </c>
      <c r="V11" s="7">
        <v>0</v>
      </c>
      <c r="W11" s="32">
        <v>680</v>
      </c>
    </row>
    <row r="12" spans="1:23" ht="17.100000000000001" customHeight="1">
      <c r="A12" s="248">
        <v>5</v>
      </c>
      <c r="B12" s="277" t="s">
        <v>31</v>
      </c>
      <c r="C12" s="278">
        <v>33</v>
      </c>
      <c r="D12" s="7">
        <v>29</v>
      </c>
      <c r="E12" s="7">
        <v>178</v>
      </c>
      <c r="F12" s="7">
        <v>121</v>
      </c>
      <c r="G12" s="7">
        <v>13</v>
      </c>
      <c r="H12" s="7">
        <v>5</v>
      </c>
      <c r="I12" s="7">
        <v>1112</v>
      </c>
      <c r="J12" s="7">
        <v>603</v>
      </c>
      <c r="K12" s="7">
        <v>1535</v>
      </c>
      <c r="L12" s="7">
        <v>1006</v>
      </c>
      <c r="M12" s="7">
        <v>3638</v>
      </c>
      <c r="N12" s="7">
        <v>2557</v>
      </c>
      <c r="O12" s="7">
        <v>10</v>
      </c>
      <c r="P12" s="7">
        <v>6</v>
      </c>
      <c r="Q12" s="7">
        <v>326</v>
      </c>
      <c r="R12" s="7">
        <v>252</v>
      </c>
      <c r="S12" s="7">
        <v>891</v>
      </c>
      <c r="T12" s="279">
        <v>12315</v>
      </c>
      <c r="U12" s="9">
        <v>318</v>
      </c>
      <c r="V12" s="7">
        <v>1527</v>
      </c>
      <c r="W12" s="32">
        <v>6578</v>
      </c>
    </row>
    <row r="13" spans="1:23" ht="17.100000000000001" customHeight="1">
      <c r="A13" s="248">
        <v>6</v>
      </c>
      <c r="B13" s="277" t="s">
        <v>32</v>
      </c>
      <c r="C13" s="278">
        <v>294</v>
      </c>
      <c r="D13" s="7">
        <v>161</v>
      </c>
      <c r="E13" s="7">
        <v>211</v>
      </c>
      <c r="F13" s="7">
        <v>160</v>
      </c>
      <c r="G13" s="7">
        <v>39</v>
      </c>
      <c r="H13" s="7">
        <v>15</v>
      </c>
      <c r="I13" s="7">
        <v>1531</v>
      </c>
      <c r="J13" s="7">
        <v>821</v>
      </c>
      <c r="K13" s="7">
        <v>4191</v>
      </c>
      <c r="L13" s="7">
        <v>2219</v>
      </c>
      <c r="M13" s="7">
        <v>3994</v>
      </c>
      <c r="N13" s="7">
        <v>2475</v>
      </c>
      <c r="O13" s="7">
        <v>14</v>
      </c>
      <c r="P13" s="7">
        <v>16</v>
      </c>
      <c r="Q13" s="7">
        <v>297</v>
      </c>
      <c r="R13" s="7">
        <v>175</v>
      </c>
      <c r="S13" s="7">
        <v>1417</v>
      </c>
      <c r="T13" s="279">
        <v>18030</v>
      </c>
      <c r="U13" s="9">
        <v>709</v>
      </c>
      <c r="V13" s="7">
        <v>2</v>
      </c>
      <c r="W13" s="32">
        <v>7691</v>
      </c>
    </row>
    <row r="14" spans="1:23" ht="17.100000000000001" customHeight="1">
      <c r="A14" s="248">
        <v>7</v>
      </c>
      <c r="B14" s="277" t="s">
        <v>33</v>
      </c>
      <c r="C14" s="278">
        <v>685</v>
      </c>
      <c r="D14" s="7">
        <v>365</v>
      </c>
      <c r="E14" s="7">
        <v>444</v>
      </c>
      <c r="F14" s="7">
        <v>410</v>
      </c>
      <c r="G14" s="7">
        <v>58</v>
      </c>
      <c r="H14" s="7">
        <v>40</v>
      </c>
      <c r="I14" s="7">
        <v>5153</v>
      </c>
      <c r="J14" s="7">
        <v>2344</v>
      </c>
      <c r="K14" s="7">
        <v>1745</v>
      </c>
      <c r="L14" s="7">
        <v>1051</v>
      </c>
      <c r="M14" s="7">
        <v>6615</v>
      </c>
      <c r="N14" s="7">
        <v>4888</v>
      </c>
      <c r="O14" s="7">
        <v>83</v>
      </c>
      <c r="P14" s="7">
        <v>44</v>
      </c>
      <c r="Q14" s="7">
        <v>1950</v>
      </c>
      <c r="R14" s="7">
        <v>1112</v>
      </c>
      <c r="S14" s="7">
        <v>227</v>
      </c>
      <c r="T14" s="279">
        <v>27214</v>
      </c>
      <c r="U14" s="9">
        <v>1245</v>
      </c>
      <c r="V14" s="7">
        <v>375</v>
      </c>
      <c r="W14" s="32">
        <v>14376</v>
      </c>
    </row>
    <row r="15" spans="1:23" ht="17.100000000000001" customHeight="1">
      <c r="A15" s="248">
        <v>8</v>
      </c>
      <c r="B15" s="277" t="s">
        <v>34</v>
      </c>
      <c r="C15" s="278">
        <v>13</v>
      </c>
      <c r="D15" s="7">
        <v>9</v>
      </c>
      <c r="E15" s="7">
        <v>6</v>
      </c>
      <c r="F15" s="7">
        <v>4</v>
      </c>
      <c r="G15" s="7">
        <v>1</v>
      </c>
      <c r="H15" s="7">
        <v>2</v>
      </c>
      <c r="I15" s="7">
        <v>87</v>
      </c>
      <c r="J15" s="7">
        <v>64</v>
      </c>
      <c r="K15" s="7">
        <v>207</v>
      </c>
      <c r="L15" s="7">
        <v>146</v>
      </c>
      <c r="M15" s="7">
        <v>302</v>
      </c>
      <c r="N15" s="7">
        <v>322</v>
      </c>
      <c r="O15" s="7">
        <v>2</v>
      </c>
      <c r="P15" s="7">
        <v>4</v>
      </c>
      <c r="Q15" s="7">
        <v>9</v>
      </c>
      <c r="R15" s="7">
        <v>24</v>
      </c>
      <c r="S15" s="7">
        <v>81</v>
      </c>
      <c r="T15" s="279">
        <v>1283</v>
      </c>
      <c r="U15" s="9">
        <v>83</v>
      </c>
      <c r="V15" s="7">
        <v>109</v>
      </c>
      <c r="W15" s="32">
        <v>684</v>
      </c>
    </row>
    <row r="16" spans="1:23" ht="17.100000000000001" customHeight="1">
      <c r="A16" s="248">
        <v>9</v>
      </c>
      <c r="B16" s="277" t="s">
        <v>35</v>
      </c>
      <c r="C16" s="278">
        <v>18</v>
      </c>
      <c r="D16" s="7">
        <v>6</v>
      </c>
      <c r="E16" s="7">
        <v>87</v>
      </c>
      <c r="F16" s="7">
        <v>58</v>
      </c>
      <c r="G16" s="7">
        <v>18</v>
      </c>
      <c r="H16" s="7">
        <v>8</v>
      </c>
      <c r="I16" s="7">
        <v>392</v>
      </c>
      <c r="J16" s="7">
        <v>163</v>
      </c>
      <c r="K16" s="7">
        <v>231</v>
      </c>
      <c r="L16" s="7">
        <v>119</v>
      </c>
      <c r="M16" s="7">
        <v>1962</v>
      </c>
      <c r="N16" s="7">
        <v>1110</v>
      </c>
      <c r="O16" s="7">
        <v>2</v>
      </c>
      <c r="P16" s="7">
        <v>1</v>
      </c>
      <c r="Q16" s="7">
        <v>128</v>
      </c>
      <c r="R16" s="7">
        <v>96</v>
      </c>
      <c r="S16" s="7">
        <v>228</v>
      </c>
      <c r="T16" s="279">
        <v>4627</v>
      </c>
      <c r="U16" s="9">
        <v>265</v>
      </c>
      <c r="V16" s="7">
        <v>24</v>
      </c>
      <c r="W16" s="32">
        <v>2099</v>
      </c>
    </row>
    <row r="17" spans="1:23" ht="17.100000000000001" customHeight="1">
      <c r="A17" s="248">
        <v>10</v>
      </c>
      <c r="B17" s="277" t="s">
        <v>36</v>
      </c>
      <c r="C17" s="278">
        <v>271</v>
      </c>
      <c r="D17" s="7">
        <v>267</v>
      </c>
      <c r="E17" s="7">
        <v>608</v>
      </c>
      <c r="F17" s="7">
        <v>473</v>
      </c>
      <c r="G17" s="7">
        <v>34</v>
      </c>
      <c r="H17" s="7">
        <v>25</v>
      </c>
      <c r="I17" s="7">
        <v>3617</v>
      </c>
      <c r="J17" s="7">
        <v>2081</v>
      </c>
      <c r="K17" s="7">
        <v>6873</v>
      </c>
      <c r="L17" s="7">
        <v>4479</v>
      </c>
      <c r="M17" s="7">
        <v>5676</v>
      </c>
      <c r="N17" s="7">
        <v>4416</v>
      </c>
      <c r="O17" s="7">
        <v>35</v>
      </c>
      <c r="P17" s="7">
        <v>18</v>
      </c>
      <c r="Q17" s="7">
        <v>847</v>
      </c>
      <c r="R17" s="7">
        <v>557</v>
      </c>
      <c r="S17" s="7">
        <v>2020</v>
      </c>
      <c r="T17" s="279">
        <v>32297</v>
      </c>
      <c r="U17" s="9">
        <v>1355</v>
      </c>
      <c r="V17" s="7">
        <v>1170</v>
      </c>
      <c r="W17" s="32">
        <v>17763</v>
      </c>
    </row>
    <row r="18" spans="1:23" ht="17.100000000000001" customHeight="1">
      <c r="A18" s="248">
        <v>11</v>
      </c>
      <c r="B18" s="277" t="s">
        <v>37</v>
      </c>
      <c r="C18" s="278">
        <v>129</v>
      </c>
      <c r="D18" s="7">
        <v>127</v>
      </c>
      <c r="E18" s="7">
        <v>123</v>
      </c>
      <c r="F18" s="7">
        <v>102</v>
      </c>
      <c r="G18" s="7">
        <v>19</v>
      </c>
      <c r="H18" s="7">
        <v>10</v>
      </c>
      <c r="I18" s="7">
        <v>1529</v>
      </c>
      <c r="J18" s="7">
        <v>1047</v>
      </c>
      <c r="K18" s="7">
        <v>4298</v>
      </c>
      <c r="L18" s="7">
        <v>3558</v>
      </c>
      <c r="M18" s="7">
        <v>2956</v>
      </c>
      <c r="N18" s="7">
        <v>2615</v>
      </c>
      <c r="O18" s="7">
        <v>11</v>
      </c>
      <c r="P18" s="7">
        <v>11</v>
      </c>
      <c r="Q18" s="7">
        <v>205</v>
      </c>
      <c r="R18" s="7">
        <v>174</v>
      </c>
      <c r="S18" s="7">
        <v>399</v>
      </c>
      <c r="T18" s="279">
        <v>17313</v>
      </c>
      <c r="U18" s="9">
        <v>538</v>
      </c>
      <c r="V18" s="7">
        <v>2566</v>
      </c>
      <c r="W18" s="32">
        <v>8492</v>
      </c>
    </row>
    <row r="19" spans="1:23" ht="17.100000000000001" customHeight="1">
      <c r="A19" s="248">
        <v>12</v>
      </c>
      <c r="B19" s="277" t="s">
        <v>38</v>
      </c>
      <c r="C19" s="278">
        <v>3</v>
      </c>
      <c r="D19" s="7">
        <v>1</v>
      </c>
      <c r="E19" s="7">
        <v>24</v>
      </c>
      <c r="F19" s="7">
        <v>28</v>
      </c>
      <c r="G19" s="7">
        <v>10</v>
      </c>
      <c r="H19" s="7">
        <v>6</v>
      </c>
      <c r="I19" s="7">
        <v>522</v>
      </c>
      <c r="J19" s="7">
        <v>255</v>
      </c>
      <c r="K19" s="7">
        <v>187</v>
      </c>
      <c r="L19" s="7">
        <v>123</v>
      </c>
      <c r="M19" s="7">
        <v>1878</v>
      </c>
      <c r="N19" s="7">
        <v>1164</v>
      </c>
      <c r="O19" s="7">
        <v>3</v>
      </c>
      <c r="P19" s="7">
        <v>1</v>
      </c>
      <c r="Q19" s="7">
        <v>62</v>
      </c>
      <c r="R19" s="7">
        <v>30</v>
      </c>
      <c r="S19" s="7">
        <v>10</v>
      </c>
      <c r="T19" s="279">
        <v>4307</v>
      </c>
      <c r="U19" s="9">
        <v>121</v>
      </c>
      <c r="V19" s="7">
        <v>0</v>
      </c>
      <c r="W19" s="32">
        <v>2026</v>
      </c>
    </row>
    <row r="20" spans="1:23" ht="17.100000000000001" customHeight="1">
      <c r="A20" s="248">
        <v>13</v>
      </c>
      <c r="B20" s="277" t="s">
        <v>39</v>
      </c>
      <c r="C20" s="278">
        <v>22</v>
      </c>
      <c r="D20" s="7">
        <v>20</v>
      </c>
      <c r="E20" s="7">
        <v>98</v>
      </c>
      <c r="F20" s="7">
        <v>84</v>
      </c>
      <c r="G20" s="7">
        <v>14</v>
      </c>
      <c r="H20" s="7">
        <v>17</v>
      </c>
      <c r="I20" s="7">
        <v>330</v>
      </c>
      <c r="J20" s="7">
        <v>200</v>
      </c>
      <c r="K20" s="7">
        <v>707</v>
      </c>
      <c r="L20" s="7">
        <v>432</v>
      </c>
      <c r="M20" s="7">
        <v>1270</v>
      </c>
      <c r="N20" s="7">
        <v>806</v>
      </c>
      <c r="O20" s="7">
        <v>6</v>
      </c>
      <c r="P20" s="7">
        <v>5</v>
      </c>
      <c r="Q20" s="7">
        <v>73</v>
      </c>
      <c r="R20" s="7">
        <v>60</v>
      </c>
      <c r="S20" s="7">
        <v>160</v>
      </c>
      <c r="T20" s="279">
        <v>4304</v>
      </c>
      <c r="U20" s="9">
        <v>211</v>
      </c>
      <c r="V20" s="7">
        <v>301</v>
      </c>
      <c r="W20" s="32">
        <v>2166</v>
      </c>
    </row>
    <row r="21" spans="1:23" ht="16.899999999999999" customHeight="1">
      <c r="A21" s="248">
        <v>14</v>
      </c>
      <c r="B21" s="280" t="s">
        <v>40</v>
      </c>
      <c r="C21" s="278">
        <v>150</v>
      </c>
      <c r="D21" s="7">
        <v>78</v>
      </c>
      <c r="E21" s="7">
        <v>184</v>
      </c>
      <c r="F21" s="7">
        <v>140</v>
      </c>
      <c r="G21" s="7">
        <v>39</v>
      </c>
      <c r="H21" s="7">
        <v>17</v>
      </c>
      <c r="I21" s="7">
        <v>570</v>
      </c>
      <c r="J21" s="7">
        <v>325</v>
      </c>
      <c r="K21" s="7">
        <v>1480</v>
      </c>
      <c r="L21" s="7">
        <v>821</v>
      </c>
      <c r="M21" s="7">
        <v>3079</v>
      </c>
      <c r="N21" s="7">
        <v>1899</v>
      </c>
      <c r="O21" s="7">
        <v>2</v>
      </c>
      <c r="P21" s="7">
        <v>4</v>
      </c>
      <c r="Q21" s="7">
        <v>31</v>
      </c>
      <c r="R21" s="7">
        <v>18</v>
      </c>
      <c r="S21" s="7">
        <v>418</v>
      </c>
      <c r="T21" s="279">
        <v>9255</v>
      </c>
      <c r="U21" s="9">
        <v>631</v>
      </c>
      <c r="V21" s="7">
        <v>121</v>
      </c>
      <c r="W21" s="32">
        <v>4368</v>
      </c>
    </row>
    <row r="22" spans="1:23" ht="17.100000000000001" customHeight="1">
      <c r="A22" s="248">
        <v>15</v>
      </c>
      <c r="B22" s="277" t="s">
        <v>41</v>
      </c>
      <c r="C22" s="278">
        <v>2841</v>
      </c>
      <c r="D22" s="7">
        <v>2128</v>
      </c>
      <c r="E22" s="7">
        <v>335</v>
      </c>
      <c r="F22" s="7">
        <v>278</v>
      </c>
      <c r="G22" s="7">
        <v>14</v>
      </c>
      <c r="H22" s="7">
        <v>11</v>
      </c>
      <c r="I22" s="7">
        <v>6366</v>
      </c>
      <c r="J22" s="7">
        <v>3804</v>
      </c>
      <c r="K22" s="7">
        <v>24836</v>
      </c>
      <c r="L22" s="7">
        <v>19829</v>
      </c>
      <c r="M22" s="7">
        <v>1363</v>
      </c>
      <c r="N22" s="7">
        <v>1241</v>
      </c>
      <c r="O22" s="7">
        <v>14</v>
      </c>
      <c r="P22" s="7">
        <v>9</v>
      </c>
      <c r="Q22" s="7">
        <v>394</v>
      </c>
      <c r="R22" s="7">
        <v>233</v>
      </c>
      <c r="S22" s="7">
        <v>438</v>
      </c>
      <c r="T22" s="279">
        <v>64134</v>
      </c>
      <c r="U22" s="9">
        <v>2860</v>
      </c>
      <c r="V22" s="7">
        <v>6402</v>
      </c>
      <c r="W22" s="32">
        <v>31521</v>
      </c>
    </row>
    <row r="23" spans="1:23" ht="17.100000000000001" customHeight="1">
      <c r="A23" s="248">
        <v>16</v>
      </c>
      <c r="B23" s="277" t="s">
        <v>42</v>
      </c>
      <c r="C23" s="278">
        <v>2</v>
      </c>
      <c r="D23" s="7">
        <v>0</v>
      </c>
      <c r="E23" s="7">
        <v>4</v>
      </c>
      <c r="F23" s="7">
        <v>5</v>
      </c>
      <c r="G23" s="7">
        <v>7</v>
      </c>
      <c r="H23" s="7">
        <v>1</v>
      </c>
      <c r="I23" s="7">
        <v>319</v>
      </c>
      <c r="J23" s="7">
        <v>110</v>
      </c>
      <c r="K23" s="7">
        <v>97</v>
      </c>
      <c r="L23" s="7">
        <v>54</v>
      </c>
      <c r="M23" s="7">
        <v>717</v>
      </c>
      <c r="N23" s="7">
        <v>312</v>
      </c>
      <c r="O23" s="7">
        <v>0</v>
      </c>
      <c r="P23" s="7">
        <v>0</v>
      </c>
      <c r="Q23" s="7">
        <v>20</v>
      </c>
      <c r="R23" s="7">
        <v>5</v>
      </c>
      <c r="S23" s="7">
        <v>11</v>
      </c>
      <c r="T23" s="279">
        <v>1664</v>
      </c>
      <c r="U23" s="9">
        <v>46</v>
      </c>
      <c r="V23" s="7">
        <v>0</v>
      </c>
      <c r="W23" s="32">
        <v>710</v>
      </c>
    </row>
    <row r="24" spans="1:23" ht="17.100000000000001" customHeight="1">
      <c r="A24" s="248">
        <v>17</v>
      </c>
      <c r="B24" s="277" t="s">
        <v>43</v>
      </c>
      <c r="C24" s="278">
        <v>25</v>
      </c>
      <c r="D24" s="7">
        <v>15</v>
      </c>
      <c r="E24" s="7">
        <v>66</v>
      </c>
      <c r="F24" s="7">
        <v>41</v>
      </c>
      <c r="G24" s="7">
        <v>11</v>
      </c>
      <c r="H24" s="7">
        <v>7</v>
      </c>
      <c r="I24" s="7">
        <v>240</v>
      </c>
      <c r="J24" s="7">
        <v>168</v>
      </c>
      <c r="K24" s="7">
        <v>324</v>
      </c>
      <c r="L24" s="7">
        <v>228</v>
      </c>
      <c r="M24" s="7">
        <v>1428</v>
      </c>
      <c r="N24" s="7">
        <v>1075</v>
      </c>
      <c r="O24" s="7">
        <v>8</v>
      </c>
      <c r="P24" s="7">
        <v>2</v>
      </c>
      <c r="Q24" s="7">
        <v>164</v>
      </c>
      <c r="R24" s="7">
        <v>127</v>
      </c>
      <c r="S24" s="7">
        <v>160</v>
      </c>
      <c r="T24" s="279">
        <v>4089</v>
      </c>
      <c r="U24" s="9">
        <v>153</v>
      </c>
      <c r="V24" s="7">
        <v>15</v>
      </c>
      <c r="W24" s="32">
        <v>1575</v>
      </c>
    </row>
    <row r="25" spans="1:23" ht="17.100000000000001" customHeight="1">
      <c r="A25" s="248">
        <v>18</v>
      </c>
      <c r="B25" s="277" t="s">
        <v>44</v>
      </c>
      <c r="C25" s="278">
        <v>342</v>
      </c>
      <c r="D25" s="7">
        <v>211</v>
      </c>
      <c r="E25" s="7">
        <v>410</v>
      </c>
      <c r="F25" s="7">
        <v>376</v>
      </c>
      <c r="G25" s="7">
        <v>27</v>
      </c>
      <c r="H25" s="7">
        <v>15</v>
      </c>
      <c r="I25" s="7">
        <v>6581</v>
      </c>
      <c r="J25" s="7">
        <v>3587</v>
      </c>
      <c r="K25" s="7">
        <v>6705</v>
      </c>
      <c r="L25" s="7">
        <v>4414</v>
      </c>
      <c r="M25" s="7">
        <v>4454</v>
      </c>
      <c r="N25" s="7">
        <v>4012</v>
      </c>
      <c r="O25" s="7">
        <v>24</v>
      </c>
      <c r="P25" s="7">
        <v>20</v>
      </c>
      <c r="Q25" s="7">
        <v>477</v>
      </c>
      <c r="R25" s="7">
        <v>356</v>
      </c>
      <c r="S25" s="7">
        <v>1189</v>
      </c>
      <c r="T25" s="279">
        <v>33200</v>
      </c>
      <c r="U25" s="9">
        <v>844</v>
      </c>
      <c r="V25" s="7">
        <v>2210</v>
      </c>
      <c r="W25" s="32">
        <v>18833</v>
      </c>
    </row>
    <row r="26" spans="1:23" ht="17.100000000000001" customHeight="1">
      <c r="A26" s="248">
        <v>19</v>
      </c>
      <c r="B26" s="277" t="s">
        <v>45</v>
      </c>
      <c r="C26" s="278">
        <v>71</v>
      </c>
      <c r="D26" s="7">
        <v>31</v>
      </c>
      <c r="E26" s="7">
        <v>122</v>
      </c>
      <c r="F26" s="7">
        <v>94</v>
      </c>
      <c r="G26" s="7">
        <v>11</v>
      </c>
      <c r="H26" s="7">
        <v>8</v>
      </c>
      <c r="I26" s="7">
        <v>362</v>
      </c>
      <c r="J26" s="7">
        <v>255</v>
      </c>
      <c r="K26" s="7">
        <v>1231</v>
      </c>
      <c r="L26" s="7">
        <v>803</v>
      </c>
      <c r="M26" s="7">
        <v>2721</v>
      </c>
      <c r="N26" s="7">
        <v>1902</v>
      </c>
      <c r="O26" s="7">
        <v>9</v>
      </c>
      <c r="P26" s="7">
        <v>2</v>
      </c>
      <c r="Q26" s="7">
        <v>208</v>
      </c>
      <c r="R26" s="7">
        <v>156</v>
      </c>
      <c r="S26" s="7">
        <v>768</v>
      </c>
      <c r="T26" s="279">
        <v>8754</v>
      </c>
      <c r="U26" s="9">
        <v>436</v>
      </c>
      <c r="V26" s="7">
        <v>0</v>
      </c>
      <c r="W26" s="32">
        <v>4350</v>
      </c>
    </row>
    <row r="27" spans="1:23" ht="17.100000000000001" customHeight="1">
      <c r="A27" s="248">
        <v>20</v>
      </c>
      <c r="B27" s="277" t="s">
        <v>46</v>
      </c>
      <c r="C27" s="278">
        <v>128</v>
      </c>
      <c r="D27" s="7">
        <v>59</v>
      </c>
      <c r="E27" s="7">
        <v>170</v>
      </c>
      <c r="F27" s="7">
        <v>94</v>
      </c>
      <c r="G27" s="7">
        <v>49</v>
      </c>
      <c r="H27" s="7">
        <v>33</v>
      </c>
      <c r="I27" s="7">
        <v>1674</v>
      </c>
      <c r="J27" s="7">
        <v>619</v>
      </c>
      <c r="K27" s="7">
        <v>742</v>
      </c>
      <c r="L27" s="7">
        <v>411</v>
      </c>
      <c r="M27" s="7">
        <v>4029</v>
      </c>
      <c r="N27" s="7">
        <v>2411</v>
      </c>
      <c r="O27" s="7">
        <v>17</v>
      </c>
      <c r="P27" s="7">
        <v>9</v>
      </c>
      <c r="Q27" s="7">
        <v>505</v>
      </c>
      <c r="R27" s="7">
        <v>298</v>
      </c>
      <c r="S27" s="7">
        <v>0</v>
      </c>
      <c r="T27" s="279">
        <v>11248</v>
      </c>
      <c r="U27" s="9">
        <v>860</v>
      </c>
      <c r="V27" s="7">
        <v>16</v>
      </c>
      <c r="W27" s="32">
        <v>6305</v>
      </c>
    </row>
    <row r="28" spans="1:23" ht="17.100000000000001" customHeight="1">
      <c r="A28" s="248">
        <v>21</v>
      </c>
      <c r="B28" s="277" t="s">
        <v>47</v>
      </c>
      <c r="C28" s="278">
        <v>78</v>
      </c>
      <c r="D28" s="7">
        <v>43</v>
      </c>
      <c r="E28" s="7">
        <v>119</v>
      </c>
      <c r="F28" s="7">
        <v>94</v>
      </c>
      <c r="G28" s="7">
        <v>14</v>
      </c>
      <c r="H28" s="7">
        <v>8</v>
      </c>
      <c r="I28" s="7">
        <v>1014</v>
      </c>
      <c r="J28" s="7">
        <v>547</v>
      </c>
      <c r="K28" s="7">
        <v>1582</v>
      </c>
      <c r="L28" s="7">
        <v>828</v>
      </c>
      <c r="M28" s="7">
        <v>2084</v>
      </c>
      <c r="N28" s="7">
        <v>1261</v>
      </c>
      <c r="O28" s="7">
        <v>7</v>
      </c>
      <c r="P28" s="7">
        <v>8</v>
      </c>
      <c r="Q28" s="7">
        <v>175</v>
      </c>
      <c r="R28" s="7">
        <v>102</v>
      </c>
      <c r="S28" s="7">
        <v>147</v>
      </c>
      <c r="T28" s="279">
        <v>8111</v>
      </c>
      <c r="U28" s="9">
        <v>309</v>
      </c>
      <c r="V28" s="7">
        <v>47</v>
      </c>
      <c r="W28" s="32">
        <v>3805</v>
      </c>
    </row>
    <row r="29" spans="1:23" ht="17.100000000000001" customHeight="1">
      <c r="A29" s="248">
        <v>22</v>
      </c>
      <c r="B29" s="277" t="s">
        <v>48</v>
      </c>
      <c r="C29" s="278">
        <v>24</v>
      </c>
      <c r="D29" s="7">
        <v>16</v>
      </c>
      <c r="E29" s="7">
        <v>164</v>
      </c>
      <c r="F29" s="7">
        <v>107</v>
      </c>
      <c r="G29" s="7">
        <v>23</v>
      </c>
      <c r="H29" s="7">
        <v>6</v>
      </c>
      <c r="I29" s="7">
        <v>520</v>
      </c>
      <c r="J29" s="7">
        <v>251</v>
      </c>
      <c r="K29" s="7">
        <v>699</v>
      </c>
      <c r="L29" s="7">
        <v>451</v>
      </c>
      <c r="M29" s="7">
        <v>3102</v>
      </c>
      <c r="N29" s="7">
        <v>2053</v>
      </c>
      <c r="O29" s="7">
        <v>12</v>
      </c>
      <c r="P29" s="7">
        <v>14</v>
      </c>
      <c r="Q29" s="7">
        <v>231</v>
      </c>
      <c r="R29" s="7">
        <v>147</v>
      </c>
      <c r="S29" s="7">
        <v>558</v>
      </c>
      <c r="T29" s="279">
        <v>8378</v>
      </c>
      <c r="U29" s="9">
        <v>436</v>
      </c>
      <c r="V29" s="7">
        <v>0</v>
      </c>
      <c r="W29" s="32">
        <v>2176</v>
      </c>
    </row>
    <row r="30" spans="1:23" ht="17.100000000000001" customHeight="1">
      <c r="A30" s="248">
        <v>23</v>
      </c>
      <c r="B30" s="277" t="s">
        <v>49</v>
      </c>
      <c r="C30" s="278">
        <v>120</v>
      </c>
      <c r="D30" s="7">
        <v>95</v>
      </c>
      <c r="E30" s="7">
        <v>561</v>
      </c>
      <c r="F30" s="7">
        <v>380</v>
      </c>
      <c r="G30" s="7">
        <v>42</v>
      </c>
      <c r="H30" s="7">
        <v>33</v>
      </c>
      <c r="I30" s="7">
        <v>2141</v>
      </c>
      <c r="J30" s="7">
        <v>1001</v>
      </c>
      <c r="K30" s="7">
        <v>2605</v>
      </c>
      <c r="L30" s="7">
        <v>1575</v>
      </c>
      <c r="M30" s="7">
        <v>7065</v>
      </c>
      <c r="N30" s="7">
        <v>5137</v>
      </c>
      <c r="O30" s="7">
        <v>36</v>
      </c>
      <c r="P30" s="7">
        <v>18</v>
      </c>
      <c r="Q30" s="7">
        <v>596</v>
      </c>
      <c r="R30" s="7">
        <v>353</v>
      </c>
      <c r="S30" s="7">
        <v>938</v>
      </c>
      <c r="T30" s="279">
        <v>22696</v>
      </c>
      <c r="U30" s="9">
        <v>1406</v>
      </c>
      <c r="V30" s="7">
        <v>397</v>
      </c>
      <c r="W30" s="32">
        <v>11700</v>
      </c>
    </row>
    <row r="31" spans="1:23" ht="17.100000000000001" customHeight="1">
      <c r="A31" s="248">
        <v>24</v>
      </c>
      <c r="B31" s="277" t="s">
        <v>50</v>
      </c>
      <c r="C31" s="278">
        <v>185</v>
      </c>
      <c r="D31" s="7">
        <v>211</v>
      </c>
      <c r="E31" s="7">
        <v>281</v>
      </c>
      <c r="F31" s="7">
        <v>280</v>
      </c>
      <c r="G31" s="7">
        <v>16</v>
      </c>
      <c r="H31" s="7">
        <v>18</v>
      </c>
      <c r="I31" s="7">
        <v>1280</v>
      </c>
      <c r="J31" s="7">
        <v>721</v>
      </c>
      <c r="K31" s="7">
        <v>1739</v>
      </c>
      <c r="L31" s="7">
        <v>1552</v>
      </c>
      <c r="M31" s="7">
        <v>4025</v>
      </c>
      <c r="N31" s="7">
        <v>3665</v>
      </c>
      <c r="O31" s="7">
        <v>9</v>
      </c>
      <c r="P31" s="7">
        <v>16</v>
      </c>
      <c r="Q31" s="7">
        <v>360</v>
      </c>
      <c r="R31" s="7">
        <v>307</v>
      </c>
      <c r="S31" s="7">
        <v>661</v>
      </c>
      <c r="T31" s="279">
        <v>15326</v>
      </c>
      <c r="U31" s="9">
        <v>859</v>
      </c>
      <c r="V31" s="7">
        <v>163</v>
      </c>
      <c r="W31" s="32">
        <v>6219</v>
      </c>
    </row>
    <row r="32" spans="1:23" ht="17.100000000000001" customHeight="1">
      <c r="A32" s="248">
        <v>25</v>
      </c>
      <c r="B32" s="277" t="s">
        <v>51</v>
      </c>
      <c r="C32" s="278">
        <v>222</v>
      </c>
      <c r="D32" s="7">
        <v>143</v>
      </c>
      <c r="E32" s="7">
        <v>328</v>
      </c>
      <c r="F32" s="7">
        <v>284</v>
      </c>
      <c r="G32" s="7">
        <v>15</v>
      </c>
      <c r="H32" s="7">
        <v>23</v>
      </c>
      <c r="I32" s="7">
        <v>1614</v>
      </c>
      <c r="J32" s="7">
        <v>902</v>
      </c>
      <c r="K32" s="7">
        <v>2785</v>
      </c>
      <c r="L32" s="7">
        <v>2162</v>
      </c>
      <c r="M32" s="7">
        <v>3265</v>
      </c>
      <c r="N32" s="7">
        <v>3203</v>
      </c>
      <c r="O32" s="7">
        <v>23</v>
      </c>
      <c r="P32" s="7">
        <v>13</v>
      </c>
      <c r="Q32" s="7">
        <v>366</v>
      </c>
      <c r="R32" s="7">
        <v>270</v>
      </c>
      <c r="S32" s="7">
        <v>425</v>
      </c>
      <c r="T32" s="279">
        <v>16043</v>
      </c>
      <c r="U32" s="9">
        <v>809</v>
      </c>
      <c r="V32" s="7">
        <v>606</v>
      </c>
      <c r="W32" s="32">
        <v>7362</v>
      </c>
    </row>
    <row r="33" spans="1:23" ht="17.100000000000001" customHeight="1">
      <c r="A33" s="248">
        <v>26</v>
      </c>
      <c r="B33" s="277" t="s">
        <v>52</v>
      </c>
      <c r="C33" s="278">
        <v>28</v>
      </c>
      <c r="D33" s="7">
        <v>15</v>
      </c>
      <c r="E33" s="7">
        <v>22</v>
      </c>
      <c r="F33" s="7">
        <v>48</v>
      </c>
      <c r="G33" s="7">
        <v>4</v>
      </c>
      <c r="H33" s="7">
        <v>3</v>
      </c>
      <c r="I33" s="7">
        <v>280</v>
      </c>
      <c r="J33" s="7">
        <v>128</v>
      </c>
      <c r="K33" s="7">
        <v>1051</v>
      </c>
      <c r="L33" s="7">
        <v>486</v>
      </c>
      <c r="M33" s="7">
        <v>858</v>
      </c>
      <c r="N33" s="7">
        <v>562</v>
      </c>
      <c r="O33" s="7">
        <v>12</v>
      </c>
      <c r="P33" s="7">
        <v>1</v>
      </c>
      <c r="Q33" s="7">
        <v>40</v>
      </c>
      <c r="R33" s="7">
        <v>19</v>
      </c>
      <c r="S33" s="7">
        <v>155</v>
      </c>
      <c r="T33" s="279">
        <v>3712</v>
      </c>
      <c r="U33" s="9">
        <v>126</v>
      </c>
      <c r="V33" s="7">
        <v>8</v>
      </c>
      <c r="W33" s="32">
        <v>1786</v>
      </c>
    </row>
    <row r="34" spans="1:23" ht="17.100000000000001" customHeight="1">
      <c r="A34" s="248">
        <v>27</v>
      </c>
      <c r="B34" s="277" t="s">
        <v>53</v>
      </c>
      <c r="C34" s="278">
        <v>117</v>
      </c>
      <c r="D34" s="7">
        <v>92</v>
      </c>
      <c r="E34" s="7">
        <v>93</v>
      </c>
      <c r="F34" s="7">
        <v>70</v>
      </c>
      <c r="G34" s="7">
        <v>11</v>
      </c>
      <c r="H34" s="7">
        <v>18</v>
      </c>
      <c r="I34" s="7">
        <v>2699</v>
      </c>
      <c r="J34" s="7">
        <v>1526</v>
      </c>
      <c r="K34" s="7">
        <v>1696</v>
      </c>
      <c r="L34" s="7">
        <v>1513</v>
      </c>
      <c r="M34" s="7">
        <v>2502</v>
      </c>
      <c r="N34" s="7">
        <v>2510</v>
      </c>
      <c r="O34" s="7">
        <v>8</v>
      </c>
      <c r="P34" s="7">
        <v>6</v>
      </c>
      <c r="Q34" s="7">
        <v>240</v>
      </c>
      <c r="R34" s="7">
        <v>172</v>
      </c>
      <c r="S34" s="7">
        <v>258</v>
      </c>
      <c r="T34" s="279">
        <v>13531</v>
      </c>
      <c r="U34" s="9">
        <v>450</v>
      </c>
      <c r="V34" s="7">
        <v>2</v>
      </c>
      <c r="W34" s="32">
        <v>7206</v>
      </c>
    </row>
    <row r="35" spans="1:23" ht="17.100000000000001" customHeight="1" thickBot="1">
      <c r="A35" s="249">
        <v>28</v>
      </c>
      <c r="B35" s="281" t="s">
        <v>54</v>
      </c>
      <c r="C35" s="282">
        <v>2160</v>
      </c>
      <c r="D35" s="16">
        <v>1622</v>
      </c>
      <c r="E35" s="16">
        <v>1285</v>
      </c>
      <c r="F35" s="16">
        <v>1165</v>
      </c>
      <c r="G35" s="16">
        <v>70</v>
      </c>
      <c r="H35" s="16">
        <v>71</v>
      </c>
      <c r="I35" s="16">
        <v>6028</v>
      </c>
      <c r="J35" s="16">
        <v>3853</v>
      </c>
      <c r="K35" s="16">
        <v>13877</v>
      </c>
      <c r="L35" s="16">
        <v>9833</v>
      </c>
      <c r="M35" s="16">
        <v>7137</v>
      </c>
      <c r="N35" s="16">
        <v>6361</v>
      </c>
      <c r="O35" s="16">
        <v>92</v>
      </c>
      <c r="P35" s="16">
        <v>52</v>
      </c>
      <c r="Q35" s="16">
        <v>992</v>
      </c>
      <c r="R35" s="16">
        <v>767</v>
      </c>
      <c r="S35" s="16">
        <v>2769</v>
      </c>
      <c r="T35" s="283">
        <v>58134</v>
      </c>
      <c r="U35" s="19">
        <v>203</v>
      </c>
      <c r="V35" s="16">
        <v>4004</v>
      </c>
      <c r="W35" s="33">
        <v>31347</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112</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79"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9">
    <mergeCell ref="A40:W40"/>
    <mergeCell ref="M5:N5"/>
    <mergeCell ref="O5:P5"/>
    <mergeCell ref="Q5:R5"/>
    <mergeCell ref="U5:W5"/>
    <mergeCell ref="A36:W36"/>
    <mergeCell ref="A4:A6"/>
    <mergeCell ref="B4:B6"/>
    <mergeCell ref="C4:T4"/>
    <mergeCell ref="U4:W4"/>
    <mergeCell ref="C5:D5"/>
    <mergeCell ref="E5:F5"/>
    <mergeCell ref="G5:H5"/>
    <mergeCell ref="I5:J5"/>
    <mergeCell ref="K5:L5"/>
    <mergeCell ref="A2:W2"/>
    <mergeCell ref="A37:W37"/>
    <mergeCell ref="A38:W38"/>
    <mergeCell ref="A39:W39"/>
  </mergeCells>
  <hyperlinks>
    <hyperlink ref="A1" location="'Table of Contents'!A1" display="Return to Table of Contents" xr:uid="{8E74F548-DDA5-4616-8730-5A98E12ABA08}"/>
    <hyperlink ref="A42" location="'Table of Contents'!A1" display="Return to Table of Contents" xr:uid="{98719A8B-0498-4E5E-A2BD-5604EBA98E7B}"/>
  </hyperlinks>
  <pageMargins left="0.2" right="0.2" top="0.5" bottom="0.5" header="0" footer="0"/>
  <pageSetup paperSize="5"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0"/>
  <sheetViews>
    <sheetView showGridLines="0" zoomScaleNormal="100" workbookViewId="0">
      <selection activeCell="C4" sqref="C4:C5"/>
    </sheetView>
  </sheetViews>
  <sheetFormatPr defaultColWidth="11" defaultRowHeight="15" customHeight="1"/>
  <cols>
    <col min="1" max="1" width="8" style="50" bestFit="1" customWidth="1"/>
    <col min="2" max="2" width="44.375" customWidth="1"/>
    <col min="3" max="6" width="11.25" customWidth="1"/>
    <col min="7" max="10" width="11" bestFit="1" customWidth="1"/>
    <col min="11" max="14" width="12.375" customWidth="1"/>
    <col min="15" max="15" width="11.125" customWidth="1"/>
    <col min="16" max="16" width="13.125" customWidth="1"/>
  </cols>
  <sheetData>
    <row r="1" spans="1:16" ht="15" customHeight="1">
      <c r="A1" s="1023" t="s">
        <v>918</v>
      </c>
    </row>
    <row r="2" spans="1:16" ht="108" customHeight="1">
      <c r="A2" s="1132" t="s">
        <v>485</v>
      </c>
      <c r="B2" s="1228"/>
      <c r="C2" s="1228"/>
      <c r="D2" s="1228"/>
      <c r="E2" s="1228"/>
      <c r="F2" s="1228"/>
      <c r="G2" s="1228"/>
      <c r="H2" s="1228"/>
      <c r="I2" s="1228"/>
      <c r="J2" s="1228"/>
      <c r="K2" s="1228"/>
      <c r="L2" s="1228"/>
      <c r="M2" s="1228"/>
      <c r="N2" s="220"/>
      <c r="O2" s="220"/>
      <c r="P2" s="220"/>
    </row>
    <row r="3" spans="1:16" ht="15" customHeight="1" thickBot="1"/>
    <row r="4" spans="1:16" ht="17.100000000000001" customHeight="1">
      <c r="A4" s="1241" t="s">
        <v>360</v>
      </c>
      <c r="B4" s="1243" t="s">
        <v>359</v>
      </c>
      <c r="C4" s="1237" t="s">
        <v>171</v>
      </c>
      <c r="D4" s="1237" t="s">
        <v>170</v>
      </c>
      <c r="E4" s="1237" t="s">
        <v>169</v>
      </c>
      <c r="F4" s="1239" t="s">
        <v>168</v>
      </c>
      <c r="G4" s="1252" t="s">
        <v>172</v>
      </c>
      <c r="H4" s="1253"/>
      <c r="I4" s="1253"/>
      <c r="J4" s="1254"/>
      <c r="K4" s="1245" t="s">
        <v>164</v>
      </c>
      <c r="L4" s="1246" t="s">
        <v>163</v>
      </c>
      <c r="M4" s="1246" t="s">
        <v>162</v>
      </c>
      <c r="N4" s="1248" t="s">
        <v>84</v>
      </c>
      <c r="O4" s="1250" t="s">
        <v>161</v>
      </c>
      <c r="P4" s="1250" t="s">
        <v>160</v>
      </c>
    </row>
    <row r="5" spans="1:16" ht="53.1" customHeight="1">
      <c r="A5" s="1242"/>
      <c r="B5" s="1244"/>
      <c r="C5" s="1238"/>
      <c r="D5" s="1238"/>
      <c r="E5" s="1238"/>
      <c r="F5" s="1240"/>
      <c r="G5" s="262" t="s">
        <v>167</v>
      </c>
      <c r="H5" s="285" t="s">
        <v>166</v>
      </c>
      <c r="I5" s="285" t="s">
        <v>165</v>
      </c>
      <c r="J5" s="286" t="s">
        <v>323</v>
      </c>
      <c r="K5" s="1242"/>
      <c r="L5" s="1247"/>
      <c r="M5" s="1247"/>
      <c r="N5" s="1249"/>
      <c r="O5" s="1251"/>
      <c r="P5" s="1251"/>
    </row>
    <row r="6" spans="1:16" ht="17.100000000000001" customHeight="1">
      <c r="A6" s="287">
        <v>0</v>
      </c>
      <c r="B6" s="288" t="s">
        <v>26</v>
      </c>
      <c r="C6" s="289">
        <v>277322</v>
      </c>
      <c r="D6" s="290">
        <v>977</v>
      </c>
      <c r="E6" s="290">
        <v>182</v>
      </c>
      <c r="F6" s="291">
        <v>29874</v>
      </c>
      <c r="G6" s="292">
        <v>115576</v>
      </c>
      <c r="H6" s="290">
        <v>46835</v>
      </c>
      <c r="I6" s="290">
        <v>19416</v>
      </c>
      <c r="J6" s="291">
        <v>42115</v>
      </c>
      <c r="K6" s="289">
        <v>19273</v>
      </c>
      <c r="L6" s="290">
        <v>18922</v>
      </c>
      <c r="M6" s="290">
        <v>174</v>
      </c>
      <c r="N6" s="293">
        <v>72450</v>
      </c>
      <c r="O6" s="294">
        <v>643116</v>
      </c>
      <c r="P6" s="294">
        <v>610550</v>
      </c>
    </row>
    <row r="7" spans="1:16" ht="17.100000000000001" customHeight="1">
      <c r="A7" s="247">
        <v>1</v>
      </c>
      <c r="B7" s="55" t="s">
        <v>27</v>
      </c>
      <c r="C7" s="51">
        <v>7288</v>
      </c>
      <c r="D7" s="38">
        <v>15</v>
      </c>
      <c r="E7" s="38">
        <v>0</v>
      </c>
      <c r="F7" s="40">
        <v>1122</v>
      </c>
      <c r="G7" s="37">
        <v>3209</v>
      </c>
      <c r="H7" s="38">
        <v>623</v>
      </c>
      <c r="I7" s="38">
        <v>558</v>
      </c>
      <c r="J7" s="40">
        <v>1681</v>
      </c>
      <c r="K7" s="51">
        <v>0</v>
      </c>
      <c r="L7" s="38">
        <v>0</v>
      </c>
      <c r="M7" s="38">
        <v>44</v>
      </c>
      <c r="N7" s="39">
        <v>847</v>
      </c>
      <c r="O7" s="92">
        <v>15387</v>
      </c>
      <c r="P7" s="92">
        <v>18979</v>
      </c>
    </row>
    <row r="8" spans="1:16" ht="17.100000000000001" customHeight="1">
      <c r="A8" s="248">
        <v>2</v>
      </c>
      <c r="B8" s="48" t="s">
        <v>28</v>
      </c>
      <c r="C8" s="9">
        <v>22908</v>
      </c>
      <c r="D8" s="7">
        <v>87</v>
      </c>
      <c r="E8" s="7">
        <v>23</v>
      </c>
      <c r="F8" s="32">
        <v>2125</v>
      </c>
      <c r="G8" s="34">
        <v>10842</v>
      </c>
      <c r="H8" s="7">
        <v>5180</v>
      </c>
      <c r="I8" s="7">
        <v>412</v>
      </c>
      <c r="J8" s="32">
        <v>1512</v>
      </c>
      <c r="K8" s="9">
        <v>60</v>
      </c>
      <c r="L8" s="7">
        <v>0</v>
      </c>
      <c r="M8" s="7">
        <v>0</v>
      </c>
      <c r="N8" s="12">
        <v>5169</v>
      </c>
      <c r="O8" s="58">
        <v>48318</v>
      </c>
      <c r="P8" s="58">
        <v>48597</v>
      </c>
    </row>
    <row r="9" spans="1:16" ht="17.100000000000001" customHeight="1">
      <c r="A9" s="248">
        <v>3</v>
      </c>
      <c r="B9" s="48" t="s">
        <v>29</v>
      </c>
      <c r="C9" s="9">
        <v>4705</v>
      </c>
      <c r="D9" s="7">
        <v>0</v>
      </c>
      <c r="E9" s="7">
        <v>0</v>
      </c>
      <c r="F9" s="32">
        <v>525</v>
      </c>
      <c r="G9" s="34">
        <v>1766</v>
      </c>
      <c r="H9" s="7">
        <v>269</v>
      </c>
      <c r="I9" s="7">
        <v>251</v>
      </c>
      <c r="J9" s="32">
        <v>984</v>
      </c>
      <c r="K9" s="9">
        <v>67</v>
      </c>
      <c r="L9" s="7">
        <v>0</v>
      </c>
      <c r="M9" s="7">
        <v>0</v>
      </c>
      <c r="N9" s="12">
        <v>0</v>
      </c>
      <c r="O9" s="58">
        <v>8567</v>
      </c>
      <c r="P9" s="58">
        <v>8987</v>
      </c>
    </row>
    <row r="10" spans="1:16" ht="17.100000000000001" customHeight="1">
      <c r="A10" s="248">
        <v>4</v>
      </c>
      <c r="B10" s="48" t="s">
        <v>30</v>
      </c>
      <c r="C10" s="9">
        <v>1574</v>
      </c>
      <c r="D10" s="7">
        <v>0</v>
      </c>
      <c r="E10" s="7">
        <v>0</v>
      </c>
      <c r="F10" s="32">
        <v>201</v>
      </c>
      <c r="G10" s="34">
        <v>193</v>
      </c>
      <c r="H10" s="7">
        <v>40</v>
      </c>
      <c r="I10" s="7">
        <v>400</v>
      </c>
      <c r="J10" s="32">
        <v>134</v>
      </c>
      <c r="K10" s="9">
        <v>0</v>
      </c>
      <c r="L10" s="7">
        <v>0</v>
      </c>
      <c r="M10" s="7">
        <v>0</v>
      </c>
      <c r="N10" s="12">
        <v>0</v>
      </c>
      <c r="O10" s="58">
        <v>2542</v>
      </c>
      <c r="P10" s="58">
        <v>2580</v>
      </c>
    </row>
    <row r="11" spans="1:16" ht="17.100000000000001" customHeight="1">
      <c r="A11" s="248">
        <v>5</v>
      </c>
      <c r="B11" s="48" t="s">
        <v>31</v>
      </c>
      <c r="C11" s="9">
        <v>7207</v>
      </c>
      <c r="D11" s="7">
        <v>17</v>
      </c>
      <c r="E11" s="7">
        <v>0</v>
      </c>
      <c r="F11" s="32">
        <v>856</v>
      </c>
      <c r="G11" s="34">
        <v>3189</v>
      </c>
      <c r="H11" s="7">
        <v>477</v>
      </c>
      <c r="I11" s="7">
        <v>1425</v>
      </c>
      <c r="J11" s="32">
        <v>1642</v>
      </c>
      <c r="K11" s="9">
        <v>1174</v>
      </c>
      <c r="L11" s="7">
        <v>0</v>
      </c>
      <c r="M11" s="7">
        <v>27</v>
      </c>
      <c r="N11" s="12">
        <v>4949</v>
      </c>
      <c r="O11" s="58">
        <v>20963</v>
      </c>
      <c r="P11" s="58">
        <v>21187</v>
      </c>
    </row>
    <row r="12" spans="1:16" ht="17.100000000000001" customHeight="1">
      <c r="A12" s="248">
        <v>6</v>
      </c>
      <c r="B12" s="48" t="s">
        <v>32</v>
      </c>
      <c r="C12" s="9">
        <v>13449</v>
      </c>
      <c r="D12" s="7">
        <v>0</v>
      </c>
      <c r="E12" s="7">
        <v>0</v>
      </c>
      <c r="F12" s="32">
        <v>553</v>
      </c>
      <c r="G12" s="34">
        <v>4147</v>
      </c>
      <c r="H12" s="7">
        <v>363</v>
      </c>
      <c r="I12" s="7">
        <v>71</v>
      </c>
      <c r="J12" s="32">
        <v>0</v>
      </c>
      <c r="K12" s="9">
        <v>0</v>
      </c>
      <c r="L12" s="7">
        <v>0</v>
      </c>
      <c r="M12" s="7">
        <v>0</v>
      </c>
      <c r="N12" s="12">
        <v>0</v>
      </c>
      <c r="O12" s="58">
        <v>18583</v>
      </c>
      <c r="P12" s="58">
        <v>19094</v>
      </c>
    </row>
    <row r="13" spans="1:16" ht="17.100000000000001" customHeight="1">
      <c r="A13" s="248">
        <v>7</v>
      </c>
      <c r="B13" s="48" t="s">
        <v>33</v>
      </c>
      <c r="C13" s="9">
        <v>11042</v>
      </c>
      <c r="D13" s="7">
        <v>22</v>
      </c>
      <c r="E13" s="7">
        <v>0</v>
      </c>
      <c r="F13" s="32">
        <v>1773</v>
      </c>
      <c r="G13" s="34">
        <v>8188</v>
      </c>
      <c r="H13" s="7">
        <v>5906</v>
      </c>
      <c r="I13" s="7">
        <v>2056</v>
      </c>
      <c r="J13" s="32">
        <v>5018</v>
      </c>
      <c r="K13" s="9">
        <v>2964</v>
      </c>
      <c r="L13" s="7">
        <v>107</v>
      </c>
      <c r="M13" s="7">
        <v>0</v>
      </c>
      <c r="N13" s="12">
        <v>9929</v>
      </c>
      <c r="O13" s="58">
        <v>47005</v>
      </c>
      <c r="P13" s="58">
        <v>38346</v>
      </c>
    </row>
    <row r="14" spans="1:16" ht="17.100000000000001" customHeight="1">
      <c r="A14" s="248">
        <v>8</v>
      </c>
      <c r="B14" s="48" t="s">
        <v>34</v>
      </c>
      <c r="C14" s="9">
        <v>381</v>
      </c>
      <c r="D14" s="7">
        <v>0</v>
      </c>
      <c r="E14" s="7">
        <v>0</v>
      </c>
      <c r="F14" s="32">
        <v>59</v>
      </c>
      <c r="G14" s="34">
        <v>634</v>
      </c>
      <c r="H14" s="7">
        <v>125</v>
      </c>
      <c r="I14" s="7">
        <v>143</v>
      </c>
      <c r="J14" s="32">
        <v>307</v>
      </c>
      <c r="K14" s="9">
        <v>0</v>
      </c>
      <c r="L14" s="7">
        <v>141</v>
      </c>
      <c r="M14" s="7">
        <v>0</v>
      </c>
      <c r="N14" s="12">
        <v>167</v>
      </c>
      <c r="O14" s="58">
        <v>1957</v>
      </c>
      <c r="P14" s="58">
        <v>1848</v>
      </c>
    </row>
    <row r="15" spans="1:16" ht="17.100000000000001" customHeight="1">
      <c r="A15" s="248">
        <v>9</v>
      </c>
      <c r="B15" s="48" t="s">
        <v>35</v>
      </c>
      <c r="C15" s="9">
        <v>2744</v>
      </c>
      <c r="D15" s="7">
        <v>0</v>
      </c>
      <c r="E15" s="7">
        <v>0</v>
      </c>
      <c r="F15" s="32">
        <v>335</v>
      </c>
      <c r="G15" s="34">
        <v>1428</v>
      </c>
      <c r="H15" s="7">
        <v>137</v>
      </c>
      <c r="I15" s="7">
        <v>318</v>
      </c>
      <c r="J15" s="32">
        <v>338</v>
      </c>
      <c r="K15" s="9">
        <v>0</v>
      </c>
      <c r="L15" s="7">
        <v>2934</v>
      </c>
      <c r="M15" s="7">
        <v>0</v>
      </c>
      <c r="N15" s="12">
        <v>0</v>
      </c>
      <c r="O15" s="58">
        <v>8234</v>
      </c>
      <c r="P15" s="58">
        <v>7021</v>
      </c>
    </row>
    <row r="16" spans="1:16" ht="17.100000000000001" customHeight="1">
      <c r="A16" s="248">
        <v>10</v>
      </c>
      <c r="B16" s="48" t="s">
        <v>36</v>
      </c>
      <c r="C16" s="9">
        <v>20165</v>
      </c>
      <c r="D16" s="7">
        <v>71</v>
      </c>
      <c r="E16" s="7">
        <v>0</v>
      </c>
      <c r="F16" s="32">
        <v>3542</v>
      </c>
      <c r="G16" s="34">
        <v>6853</v>
      </c>
      <c r="H16" s="7">
        <v>4065</v>
      </c>
      <c r="I16" s="7">
        <v>1143</v>
      </c>
      <c r="J16" s="32">
        <v>3471</v>
      </c>
      <c r="K16" s="9">
        <v>0</v>
      </c>
      <c r="L16" s="7">
        <v>175</v>
      </c>
      <c r="M16" s="7">
        <v>0</v>
      </c>
      <c r="N16" s="12">
        <v>1199</v>
      </c>
      <c r="O16" s="58">
        <v>40684</v>
      </c>
      <c r="P16" s="58">
        <v>43647</v>
      </c>
    </row>
    <row r="17" spans="1:16" ht="17.100000000000001" customHeight="1">
      <c r="A17" s="248">
        <v>11</v>
      </c>
      <c r="B17" s="48" t="s">
        <v>37</v>
      </c>
      <c r="C17" s="9">
        <v>8744</v>
      </c>
      <c r="D17" s="7">
        <v>13</v>
      </c>
      <c r="E17" s="7">
        <v>4</v>
      </c>
      <c r="F17" s="32">
        <v>530</v>
      </c>
      <c r="G17" s="34">
        <v>3912</v>
      </c>
      <c r="H17" s="7">
        <v>3017</v>
      </c>
      <c r="I17" s="7">
        <v>1623</v>
      </c>
      <c r="J17" s="32">
        <v>195</v>
      </c>
      <c r="K17" s="9">
        <v>1853</v>
      </c>
      <c r="L17" s="7">
        <v>0</v>
      </c>
      <c r="M17" s="7">
        <v>0</v>
      </c>
      <c r="N17" s="12">
        <v>1451</v>
      </c>
      <c r="O17" s="58">
        <v>21342</v>
      </c>
      <c r="P17" s="58">
        <v>23194</v>
      </c>
    </row>
    <row r="18" spans="1:16" ht="17.100000000000001" customHeight="1">
      <c r="A18" s="248">
        <v>12</v>
      </c>
      <c r="B18" s="48" t="s">
        <v>38</v>
      </c>
      <c r="C18" s="9">
        <v>2395</v>
      </c>
      <c r="D18" s="7">
        <v>48</v>
      </c>
      <c r="E18" s="7">
        <v>0</v>
      </c>
      <c r="F18" s="32">
        <v>285</v>
      </c>
      <c r="G18" s="34">
        <v>746</v>
      </c>
      <c r="H18" s="7">
        <v>468</v>
      </c>
      <c r="I18" s="7">
        <v>650</v>
      </c>
      <c r="J18" s="32">
        <v>66</v>
      </c>
      <c r="K18" s="9">
        <v>23</v>
      </c>
      <c r="L18" s="7">
        <v>0</v>
      </c>
      <c r="M18" s="7">
        <v>0</v>
      </c>
      <c r="N18" s="12">
        <v>170</v>
      </c>
      <c r="O18" s="58">
        <v>4851</v>
      </c>
      <c r="P18" s="58">
        <v>4268</v>
      </c>
    </row>
    <row r="19" spans="1:16" ht="17.100000000000001" customHeight="1">
      <c r="A19" s="248">
        <v>13</v>
      </c>
      <c r="B19" s="48" t="s">
        <v>39</v>
      </c>
      <c r="C19" s="9">
        <v>3370</v>
      </c>
      <c r="D19" s="7">
        <v>0</v>
      </c>
      <c r="E19" s="7">
        <v>0</v>
      </c>
      <c r="F19" s="32">
        <v>245</v>
      </c>
      <c r="G19" s="34">
        <v>731</v>
      </c>
      <c r="H19" s="7">
        <v>203</v>
      </c>
      <c r="I19" s="7">
        <v>0</v>
      </c>
      <c r="J19" s="32">
        <v>0</v>
      </c>
      <c r="K19" s="9">
        <v>0</v>
      </c>
      <c r="L19" s="7">
        <v>333</v>
      </c>
      <c r="M19" s="7">
        <v>0</v>
      </c>
      <c r="N19" s="12">
        <v>1583</v>
      </c>
      <c r="O19" s="58">
        <v>6465</v>
      </c>
      <c r="P19" s="58">
        <v>6166</v>
      </c>
    </row>
    <row r="20" spans="1:16" ht="17.100000000000001" customHeight="1">
      <c r="A20" s="248">
        <v>14</v>
      </c>
      <c r="B20" s="48" t="s">
        <v>40</v>
      </c>
      <c r="C20" s="9">
        <v>6485</v>
      </c>
      <c r="D20" s="7">
        <v>73</v>
      </c>
      <c r="E20" s="7">
        <v>0</v>
      </c>
      <c r="F20" s="32">
        <v>857</v>
      </c>
      <c r="G20" s="34">
        <v>2333</v>
      </c>
      <c r="H20" s="7">
        <v>364</v>
      </c>
      <c r="I20" s="7">
        <v>0</v>
      </c>
      <c r="J20" s="32">
        <v>2792</v>
      </c>
      <c r="K20" s="9">
        <v>0</v>
      </c>
      <c r="L20" s="7">
        <v>1190</v>
      </c>
      <c r="M20" s="7">
        <v>0</v>
      </c>
      <c r="N20" s="12">
        <v>1793</v>
      </c>
      <c r="O20" s="58">
        <v>15887</v>
      </c>
      <c r="P20" s="58">
        <v>14469</v>
      </c>
    </row>
    <row r="21" spans="1:16" ht="17.100000000000001" customHeight="1">
      <c r="A21" s="248">
        <v>15</v>
      </c>
      <c r="B21" s="48" t="s">
        <v>41</v>
      </c>
      <c r="C21" s="9">
        <v>37172</v>
      </c>
      <c r="D21" s="7">
        <v>64</v>
      </c>
      <c r="E21" s="7">
        <v>0</v>
      </c>
      <c r="F21" s="32">
        <v>3477</v>
      </c>
      <c r="G21" s="34">
        <v>20139</v>
      </c>
      <c r="H21" s="7">
        <v>5585</v>
      </c>
      <c r="I21" s="7">
        <v>1174</v>
      </c>
      <c r="J21" s="32">
        <v>17171</v>
      </c>
      <c r="K21" s="9">
        <v>7909</v>
      </c>
      <c r="L21" s="7">
        <v>6135</v>
      </c>
      <c r="M21" s="7">
        <v>29</v>
      </c>
      <c r="N21" s="12">
        <v>13407</v>
      </c>
      <c r="O21" s="58">
        <v>112262</v>
      </c>
      <c r="P21" s="58">
        <v>100336</v>
      </c>
    </row>
    <row r="22" spans="1:16" ht="17.100000000000001" customHeight="1">
      <c r="A22" s="248">
        <v>16</v>
      </c>
      <c r="B22" s="48" t="s">
        <v>42</v>
      </c>
      <c r="C22" s="9">
        <v>1038</v>
      </c>
      <c r="D22" s="7">
        <v>0</v>
      </c>
      <c r="E22" s="7">
        <v>0</v>
      </c>
      <c r="F22" s="32">
        <v>59</v>
      </c>
      <c r="G22" s="34">
        <v>396</v>
      </c>
      <c r="H22" s="7">
        <v>92</v>
      </c>
      <c r="I22" s="7">
        <v>138</v>
      </c>
      <c r="J22" s="32">
        <v>202</v>
      </c>
      <c r="K22" s="9">
        <v>0</v>
      </c>
      <c r="L22" s="7">
        <v>1018</v>
      </c>
      <c r="M22" s="7">
        <v>0</v>
      </c>
      <c r="N22" s="12">
        <v>57</v>
      </c>
      <c r="O22" s="58">
        <v>3000</v>
      </c>
      <c r="P22" s="58">
        <v>1844</v>
      </c>
    </row>
    <row r="23" spans="1:16" ht="17.100000000000001" customHeight="1">
      <c r="A23" s="248">
        <v>17</v>
      </c>
      <c r="B23" s="48" t="s">
        <v>43</v>
      </c>
      <c r="C23" s="9">
        <v>2283</v>
      </c>
      <c r="D23" s="7">
        <v>0</v>
      </c>
      <c r="E23" s="7">
        <v>0</v>
      </c>
      <c r="F23" s="32">
        <v>261</v>
      </c>
      <c r="G23" s="34">
        <v>1248</v>
      </c>
      <c r="H23" s="7">
        <v>161</v>
      </c>
      <c r="I23" s="7">
        <v>397</v>
      </c>
      <c r="J23" s="32">
        <v>0</v>
      </c>
      <c r="K23" s="9">
        <v>0</v>
      </c>
      <c r="L23" s="7">
        <v>584</v>
      </c>
      <c r="M23" s="7">
        <v>0</v>
      </c>
      <c r="N23" s="12">
        <v>0</v>
      </c>
      <c r="O23" s="58">
        <v>4934</v>
      </c>
      <c r="P23" s="58">
        <v>7062</v>
      </c>
    </row>
    <row r="24" spans="1:16" ht="17.100000000000001" customHeight="1">
      <c r="A24" s="248">
        <v>18</v>
      </c>
      <c r="B24" s="48" t="s">
        <v>44</v>
      </c>
      <c r="C24" s="9">
        <v>20227</v>
      </c>
      <c r="D24" s="7">
        <v>55</v>
      </c>
      <c r="E24" s="7">
        <v>23</v>
      </c>
      <c r="F24" s="32">
        <v>1746</v>
      </c>
      <c r="G24" s="34">
        <v>6872</v>
      </c>
      <c r="H24" s="7">
        <v>2489</v>
      </c>
      <c r="I24" s="7">
        <v>3534</v>
      </c>
      <c r="J24" s="32">
        <v>0</v>
      </c>
      <c r="K24" s="9">
        <v>0</v>
      </c>
      <c r="L24" s="7">
        <v>78</v>
      </c>
      <c r="M24" s="7">
        <v>0</v>
      </c>
      <c r="N24" s="12">
        <v>10786</v>
      </c>
      <c r="O24" s="58">
        <v>45810</v>
      </c>
      <c r="P24" s="58">
        <v>34531</v>
      </c>
    </row>
    <row r="25" spans="1:16" ht="17.100000000000001" customHeight="1">
      <c r="A25" s="248">
        <v>19</v>
      </c>
      <c r="B25" s="48" t="s">
        <v>45</v>
      </c>
      <c r="C25" s="9">
        <v>5845</v>
      </c>
      <c r="D25" s="7">
        <v>21</v>
      </c>
      <c r="E25" s="7">
        <v>0</v>
      </c>
      <c r="F25" s="32">
        <v>772</v>
      </c>
      <c r="G25" s="34">
        <v>2169</v>
      </c>
      <c r="H25" s="7">
        <v>271</v>
      </c>
      <c r="I25" s="7">
        <v>448</v>
      </c>
      <c r="J25" s="32">
        <v>1093</v>
      </c>
      <c r="K25" s="9">
        <v>0</v>
      </c>
      <c r="L25" s="7">
        <v>0</v>
      </c>
      <c r="M25" s="7">
        <v>0</v>
      </c>
      <c r="N25" s="12">
        <v>311</v>
      </c>
      <c r="O25" s="58">
        <v>10930</v>
      </c>
      <c r="P25" s="58">
        <v>12872</v>
      </c>
    </row>
    <row r="26" spans="1:16" ht="17.100000000000001" customHeight="1">
      <c r="A26" s="248">
        <v>20</v>
      </c>
      <c r="B26" s="48" t="s">
        <v>46</v>
      </c>
      <c r="C26" s="9">
        <v>5070</v>
      </c>
      <c r="D26" s="7">
        <v>0</v>
      </c>
      <c r="E26" s="7">
        <v>0</v>
      </c>
      <c r="F26" s="32">
        <v>865</v>
      </c>
      <c r="G26" s="34">
        <v>2880</v>
      </c>
      <c r="H26" s="7">
        <v>2711</v>
      </c>
      <c r="I26" s="7">
        <v>587</v>
      </c>
      <c r="J26" s="32">
        <v>64</v>
      </c>
      <c r="K26" s="9">
        <v>929</v>
      </c>
      <c r="L26" s="7">
        <v>2465</v>
      </c>
      <c r="M26" s="7">
        <v>0</v>
      </c>
      <c r="N26" s="12">
        <v>387</v>
      </c>
      <c r="O26" s="58">
        <v>15958</v>
      </c>
      <c r="P26" s="58">
        <v>12217</v>
      </c>
    </row>
    <row r="27" spans="1:16" ht="17.100000000000001" customHeight="1">
      <c r="A27" s="248">
        <v>21</v>
      </c>
      <c r="B27" s="48" t="s">
        <v>47</v>
      </c>
      <c r="C27" s="9">
        <v>4874</v>
      </c>
      <c r="D27" s="7">
        <v>71</v>
      </c>
      <c r="E27" s="7">
        <v>0</v>
      </c>
      <c r="F27" s="32">
        <v>550</v>
      </c>
      <c r="G27" s="34">
        <v>2649</v>
      </c>
      <c r="H27" s="7">
        <v>339</v>
      </c>
      <c r="I27" s="7">
        <v>178</v>
      </c>
      <c r="J27" s="32">
        <v>0</v>
      </c>
      <c r="K27" s="9">
        <v>0</v>
      </c>
      <c r="L27" s="7">
        <v>0</v>
      </c>
      <c r="M27" s="7">
        <v>0</v>
      </c>
      <c r="N27" s="12">
        <v>452</v>
      </c>
      <c r="O27" s="58">
        <v>9113</v>
      </c>
      <c r="P27" s="58">
        <v>11977</v>
      </c>
    </row>
    <row r="28" spans="1:16" ht="17.100000000000001" customHeight="1">
      <c r="A28" s="248">
        <v>22</v>
      </c>
      <c r="B28" s="48" t="s">
        <v>48</v>
      </c>
      <c r="C28" s="9">
        <v>6619</v>
      </c>
      <c r="D28" s="7">
        <v>55</v>
      </c>
      <c r="E28" s="7">
        <v>0</v>
      </c>
      <c r="F28" s="32">
        <v>251</v>
      </c>
      <c r="G28" s="34">
        <v>1294</v>
      </c>
      <c r="H28" s="7">
        <v>241</v>
      </c>
      <c r="I28" s="7">
        <v>169</v>
      </c>
      <c r="J28" s="32">
        <v>652</v>
      </c>
      <c r="K28" s="9">
        <v>234</v>
      </c>
      <c r="L28" s="7">
        <v>61</v>
      </c>
      <c r="M28" s="7">
        <v>0</v>
      </c>
      <c r="N28" s="12">
        <v>544</v>
      </c>
      <c r="O28" s="58">
        <v>10120</v>
      </c>
      <c r="P28" s="58">
        <v>9740</v>
      </c>
    </row>
    <row r="29" spans="1:16" ht="17.100000000000001" customHeight="1">
      <c r="A29" s="248">
        <v>23</v>
      </c>
      <c r="B29" s="48" t="s">
        <v>49</v>
      </c>
      <c r="C29" s="9">
        <v>11778</v>
      </c>
      <c r="D29" s="7">
        <v>6</v>
      </c>
      <c r="E29" s="7">
        <v>105</v>
      </c>
      <c r="F29" s="32">
        <v>1629</v>
      </c>
      <c r="G29" s="34">
        <v>8167</v>
      </c>
      <c r="H29" s="7">
        <v>2244</v>
      </c>
      <c r="I29" s="7">
        <v>396</v>
      </c>
      <c r="J29" s="32">
        <v>2203</v>
      </c>
      <c r="K29" s="9">
        <v>0</v>
      </c>
      <c r="L29" s="7">
        <v>89</v>
      </c>
      <c r="M29" s="7">
        <v>5</v>
      </c>
      <c r="N29" s="12">
        <v>3948</v>
      </c>
      <c r="O29" s="58">
        <v>30570</v>
      </c>
      <c r="P29" s="58">
        <v>34618</v>
      </c>
    </row>
    <row r="30" spans="1:16" ht="17.100000000000001" customHeight="1">
      <c r="A30" s="248">
        <v>24</v>
      </c>
      <c r="B30" s="48" t="s">
        <v>50</v>
      </c>
      <c r="C30" s="9">
        <v>11468</v>
      </c>
      <c r="D30" s="7">
        <v>2</v>
      </c>
      <c r="E30" s="7">
        <v>0</v>
      </c>
      <c r="F30" s="32">
        <v>1119</v>
      </c>
      <c r="G30" s="34">
        <v>2768</v>
      </c>
      <c r="H30" s="7">
        <v>331</v>
      </c>
      <c r="I30" s="7">
        <v>757</v>
      </c>
      <c r="J30" s="32">
        <v>539</v>
      </c>
      <c r="K30" s="9">
        <v>746</v>
      </c>
      <c r="L30" s="7">
        <v>1904</v>
      </c>
      <c r="M30" s="7">
        <v>0</v>
      </c>
      <c r="N30" s="12">
        <v>543</v>
      </c>
      <c r="O30" s="58">
        <v>20177</v>
      </c>
      <c r="P30" s="58">
        <v>18758</v>
      </c>
    </row>
    <row r="31" spans="1:16" ht="17.100000000000001" customHeight="1">
      <c r="A31" s="248">
        <v>25</v>
      </c>
      <c r="B31" s="48" t="s">
        <v>51</v>
      </c>
      <c r="C31" s="9">
        <v>8809</v>
      </c>
      <c r="D31" s="7">
        <v>182</v>
      </c>
      <c r="E31" s="7">
        <v>27</v>
      </c>
      <c r="F31" s="32">
        <v>884</v>
      </c>
      <c r="G31" s="34">
        <v>4218</v>
      </c>
      <c r="H31" s="7">
        <v>2030</v>
      </c>
      <c r="I31" s="7">
        <v>777</v>
      </c>
      <c r="J31" s="32">
        <v>783</v>
      </c>
      <c r="K31" s="9">
        <v>1922</v>
      </c>
      <c r="L31" s="7">
        <v>114</v>
      </c>
      <c r="M31" s="7">
        <v>69</v>
      </c>
      <c r="N31" s="12">
        <v>328</v>
      </c>
      <c r="O31" s="58">
        <v>20143</v>
      </c>
      <c r="P31" s="58">
        <v>22747</v>
      </c>
    </row>
    <row r="32" spans="1:16" ht="17.100000000000001" customHeight="1">
      <c r="A32" s="248">
        <v>26</v>
      </c>
      <c r="B32" s="48" t="s">
        <v>52</v>
      </c>
      <c r="C32" s="9">
        <v>2298</v>
      </c>
      <c r="D32" s="7">
        <v>0</v>
      </c>
      <c r="E32" s="7">
        <v>0</v>
      </c>
      <c r="F32" s="32">
        <v>90</v>
      </c>
      <c r="G32" s="34">
        <v>696</v>
      </c>
      <c r="H32" s="7">
        <v>123</v>
      </c>
      <c r="I32" s="7">
        <v>595</v>
      </c>
      <c r="J32" s="32">
        <v>629</v>
      </c>
      <c r="K32" s="9">
        <v>1053</v>
      </c>
      <c r="L32" s="7">
        <v>224</v>
      </c>
      <c r="M32" s="7">
        <v>0</v>
      </c>
      <c r="N32" s="12">
        <v>397</v>
      </c>
      <c r="O32" s="58">
        <v>6105</v>
      </c>
      <c r="P32" s="58">
        <v>5471</v>
      </c>
    </row>
    <row r="33" spans="1:16" ht="17.100000000000001" customHeight="1">
      <c r="A33" s="248">
        <v>27</v>
      </c>
      <c r="B33" s="48" t="s">
        <v>53</v>
      </c>
      <c r="C33" s="9">
        <v>10860</v>
      </c>
      <c r="D33" s="7">
        <v>0</v>
      </c>
      <c r="E33" s="7">
        <v>0</v>
      </c>
      <c r="F33" s="32">
        <v>540</v>
      </c>
      <c r="G33" s="34">
        <v>1763</v>
      </c>
      <c r="H33" s="7">
        <v>245</v>
      </c>
      <c r="I33" s="7">
        <v>663</v>
      </c>
      <c r="J33" s="32">
        <v>0</v>
      </c>
      <c r="K33" s="9">
        <v>339</v>
      </c>
      <c r="L33" s="7">
        <v>1370</v>
      </c>
      <c r="M33" s="7">
        <v>0</v>
      </c>
      <c r="N33" s="12">
        <v>2416</v>
      </c>
      <c r="O33" s="58">
        <v>18196</v>
      </c>
      <c r="P33" s="58">
        <v>16205</v>
      </c>
    </row>
    <row r="34" spans="1:16" ht="17.100000000000001" customHeight="1" thickBot="1">
      <c r="A34" s="249">
        <v>28</v>
      </c>
      <c r="B34" s="49" t="s">
        <v>54</v>
      </c>
      <c r="C34" s="19">
        <v>36524</v>
      </c>
      <c r="D34" s="16">
        <v>175</v>
      </c>
      <c r="E34" s="16">
        <v>0</v>
      </c>
      <c r="F34" s="33">
        <v>4623</v>
      </c>
      <c r="G34" s="21">
        <v>12146</v>
      </c>
      <c r="H34" s="16">
        <v>8736</v>
      </c>
      <c r="I34" s="16">
        <v>553</v>
      </c>
      <c r="J34" s="33">
        <v>639</v>
      </c>
      <c r="K34" s="19">
        <v>0</v>
      </c>
      <c r="L34" s="16">
        <v>0</v>
      </c>
      <c r="M34" s="16">
        <v>0</v>
      </c>
      <c r="N34" s="35">
        <v>11617</v>
      </c>
      <c r="O34" s="59">
        <v>75013</v>
      </c>
      <c r="P34" s="59">
        <v>63789</v>
      </c>
    </row>
    <row r="35" spans="1:16" ht="17.100000000000001" customHeight="1">
      <c r="A35" s="1141" t="s">
        <v>467</v>
      </c>
      <c r="B35" s="1128"/>
      <c r="C35" s="1128"/>
      <c r="D35" s="1128"/>
      <c r="E35" s="1128"/>
      <c r="F35" s="1128"/>
      <c r="G35" s="1128"/>
      <c r="H35" s="1128"/>
      <c r="I35" s="1128"/>
      <c r="J35" s="1128"/>
      <c r="K35" s="1128"/>
      <c r="L35" s="1128"/>
      <c r="M35" s="1128"/>
      <c r="N35" s="1128"/>
      <c r="O35" s="1128"/>
      <c r="P35" s="1128"/>
    </row>
    <row r="36" spans="1:16" ht="17.100000000000001" customHeight="1">
      <c r="A36" s="1141" t="s">
        <v>466</v>
      </c>
      <c r="B36" s="1128"/>
      <c r="C36" s="1128"/>
      <c r="D36" s="1128"/>
      <c r="E36" s="1128"/>
      <c r="F36" s="1128"/>
      <c r="G36" s="1128"/>
      <c r="H36" s="1128"/>
      <c r="I36" s="1128"/>
      <c r="J36" s="1128"/>
      <c r="K36" s="1128"/>
      <c r="L36" s="1128"/>
      <c r="M36" s="1128"/>
      <c r="N36" s="1128"/>
      <c r="O36" s="1128"/>
      <c r="P36" s="1128"/>
    </row>
    <row r="37" spans="1:16" ht="40.9" customHeight="1">
      <c r="A37" s="1255" t="s">
        <v>486</v>
      </c>
      <c r="B37" s="1256"/>
      <c r="C37" s="1256"/>
      <c r="D37" s="1256"/>
      <c r="E37" s="221"/>
      <c r="F37" s="221"/>
      <c r="G37" s="221"/>
      <c r="H37" s="221"/>
      <c r="I37" s="221"/>
      <c r="J37" s="221"/>
      <c r="K37" s="221"/>
      <c r="L37" s="221"/>
      <c r="M37" s="221"/>
      <c r="N37" s="221"/>
      <c r="O37" s="221"/>
      <c r="P37" s="221"/>
    </row>
    <row r="38" spans="1:16" ht="17.100000000000001" customHeight="1">
      <c r="A38" s="1141" t="s">
        <v>159</v>
      </c>
      <c r="B38" s="1128"/>
      <c r="C38" s="1128"/>
      <c r="D38" s="1128"/>
      <c r="E38" s="1128"/>
      <c r="F38" s="1128"/>
      <c r="G38" s="1128"/>
      <c r="H38" s="1128"/>
      <c r="I38" s="1128"/>
      <c r="J38" s="1128"/>
      <c r="K38" s="1128"/>
      <c r="L38" s="1128"/>
      <c r="M38" s="1128"/>
      <c r="N38" s="1128"/>
      <c r="O38" s="1128"/>
      <c r="P38" s="1128"/>
    </row>
    <row r="39" spans="1:16" ht="17.100000000000001" customHeight="1">
      <c r="A39" s="1141"/>
      <c r="B39" s="1128"/>
      <c r="C39" s="1128"/>
      <c r="D39" s="1128"/>
      <c r="E39" s="1128"/>
      <c r="F39" s="1128"/>
      <c r="G39" s="1128"/>
      <c r="H39" s="1128"/>
      <c r="I39" s="1128"/>
      <c r="J39" s="1128"/>
      <c r="K39" s="1128"/>
      <c r="L39" s="1128"/>
      <c r="M39" s="1128"/>
      <c r="N39" s="1128"/>
      <c r="O39" s="1128"/>
      <c r="P39" s="1128"/>
    </row>
    <row r="40" spans="1:16" ht="15" customHeight="1">
      <c r="A40" s="1023" t="s">
        <v>918</v>
      </c>
    </row>
  </sheetData>
  <mergeCells count="19">
    <mergeCell ref="A38:P38"/>
    <mergeCell ref="A39:P39"/>
    <mergeCell ref="A35:P35"/>
    <mergeCell ref="A36:P36"/>
    <mergeCell ref="L4:L5"/>
    <mergeCell ref="M4:M5"/>
    <mergeCell ref="N4:N5"/>
    <mergeCell ref="O4:O5"/>
    <mergeCell ref="P4:P5"/>
    <mergeCell ref="G4:J4"/>
    <mergeCell ref="C4:C5"/>
    <mergeCell ref="A37:D37"/>
    <mergeCell ref="D4:D5"/>
    <mergeCell ref="E4:E5"/>
    <mergeCell ref="F4:F5"/>
    <mergeCell ref="A4:A5"/>
    <mergeCell ref="B4:B5"/>
    <mergeCell ref="A2:M2"/>
    <mergeCell ref="K4:K5"/>
  </mergeCells>
  <hyperlinks>
    <hyperlink ref="A1" location="'Table of Contents'!A1" display="Return to Table of Contents" xr:uid="{038BBA1B-00C8-4917-9FF5-003A133E7EAE}"/>
    <hyperlink ref="A40" location="'Table of Contents'!A1" display="Return to Table of Contents" xr:uid="{22A5E0AB-8411-4B13-BC74-19239C936172}"/>
  </hyperlinks>
  <pageMargins left="0.2" right="0.2" top="0.5" bottom="0.5" header="0" footer="0"/>
  <pageSetup paperSize="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9"/>
  <sheetViews>
    <sheetView showGridLines="0" topLeftCell="A2" zoomScaleNormal="100" workbookViewId="0">
      <selection activeCell="L5" sqref="L5"/>
    </sheetView>
  </sheetViews>
  <sheetFormatPr defaultColWidth="11" defaultRowHeight="15" customHeight="1"/>
  <cols>
    <col min="1" max="1" width="10.25" style="50" customWidth="1"/>
    <col min="2" max="2" width="58" bestFit="1" customWidth="1"/>
    <col min="3" max="3" width="12" bestFit="1" customWidth="1"/>
    <col min="4" max="4" width="8" bestFit="1" customWidth="1"/>
    <col min="5" max="5" width="12" bestFit="1" customWidth="1"/>
    <col min="6" max="6" width="10" bestFit="1" customWidth="1"/>
    <col min="7" max="7" width="11" bestFit="1" customWidth="1"/>
    <col min="8" max="8" width="8" bestFit="1" customWidth="1"/>
    <col min="9" max="10" width="13" bestFit="1" customWidth="1"/>
    <col min="11" max="11" width="9" bestFit="1" customWidth="1"/>
    <col min="12" max="12" width="10.375" customWidth="1"/>
    <col min="13" max="13" width="13.375" bestFit="1" customWidth="1"/>
  </cols>
  <sheetData>
    <row r="1" spans="1:13" ht="15" customHeight="1">
      <c r="A1" s="1023" t="s">
        <v>918</v>
      </c>
    </row>
    <row r="2" spans="1:13" ht="102.6" customHeight="1">
      <c r="A2" s="1132" t="s">
        <v>487</v>
      </c>
      <c r="B2" s="1228"/>
      <c r="C2" s="1228"/>
      <c r="D2" s="1228"/>
      <c r="E2" s="1228"/>
      <c r="F2" s="1228"/>
      <c r="G2" s="1228"/>
      <c r="H2" s="1228"/>
      <c r="I2" s="1228"/>
      <c r="J2" s="1228"/>
      <c r="K2" s="1228"/>
      <c r="L2" s="1228"/>
      <c r="M2" s="1228"/>
    </row>
    <row r="3" spans="1:13" ht="15" customHeight="1" thickBot="1"/>
    <row r="4" spans="1:13" ht="53.1" customHeight="1">
      <c r="A4" s="75" t="s">
        <v>360</v>
      </c>
      <c r="B4" s="295" t="s">
        <v>359</v>
      </c>
      <c r="C4" s="261" t="s">
        <v>183</v>
      </c>
      <c r="D4" s="90" t="s">
        <v>182</v>
      </c>
      <c r="E4" s="107" t="s">
        <v>181</v>
      </c>
      <c r="F4" s="90" t="s">
        <v>180</v>
      </c>
      <c r="G4" s="90" t="s">
        <v>179</v>
      </c>
      <c r="H4" s="107" t="s">
        <v>178</v>
      </c>
      <c r="I4" s="90" t="s">
        <v>177</v>
      </c>
      <c r="J4" s="107" t="s">
        <v>176</v>
      </c>
      <c r="K4" s="76" t="s">
        <v>175</v>
      </c>
      <c r="L4" s="91" t="s">
        <v>7</v>
      </c>
      <c r="M4" s="47" t="s">
        <v>489</v>
      </c>
    </row>
    <row r="5" spans="1:13" ht="17.100000000000001" customHeight="1">
      <c r="A5" s="287">
        <v>0</v>
      </c>
      <c r="B5" s="288" t="s">
        <v>26</v>
      </c>
      <c r="C5" s="289">
        <v>4705</v>
      </c>
      <c r="D5" s="290">
        <v>55929</v>
      </c>
      <c r="E5" s="290">
        <v>8774</v>
      </c>
      <c r="F5" s="290">
        <v>53238</v>
      </c>
      <c r="G5" s="290">
        <v>35737</v>
      </c>
      <c r="H5" s="290">
        <v>19030</v>
      </c>
      <c r="I5" s="290">
        <v>2017</v>
      </c>
      <c r="J5" s="290">
        <v>1240</v>
      </c>
      <c r="K5" s="293">
        <v>1157</v>
      </c>
      <c r="L5" s="294">
        <v>181827</v>
      </c>
      <c r="M5" s="296">
        <v>1124</v>
      </c>
    </row>
    <row r="6" spans="1:13" ht="17.100000000000001" customHeight="1">
      <c r="A6" s="247">
        <v>1</v>
      </c>
      <c r="B6" s="55" t="s">
        <v>27</v>
      </c>
      <c r="C6" s="51">
        <v>0</v>
      </c>
      <c r="D6" s="38">
        <v>1320</v>
      </c>
      <c r="E6" s="38">
        <v>282</v>
      </c>
      <c r="F6" s="38">
        <v>1185</v>
      </c>
      <c r="G6" s="38">
        <v>992</v>
      </c>
      <c r="H6" s="38">
        <v>578</v>
      </c>
      <c r="I6" s="38">
        <v>0</v>
      </c>
      <c r="J6" s="38">
        <v>33</v>
      </c>
      <c r="K6" s="39">
        <v>0</v>
      </c>
      <c r="L6" s="92">
        <v>4390</v>
      </c>
      <c r="M6" s="41">
        <v>12</v>
      </c>
    </row>
    <row r="7" spans="1:13" ht="17.100000000000001" customHeight="1">
      <c r="A7" s="248">
        <v>2</v>
      </c>
      <c r="B7" s="48" t="s">
        <v>28</v>
      </c>
      <c r="C7" s="9">
        <v>394</v>
      </c>
      <c r="D7" s="7">
        <v>5073</v>
      </c>
      <c r="E7" s="7">
        <v>690</v>
      </c>
      <c r="F7" s="7">
        <v>5967</v>
      </c>
      <c r="G7" s="7">
        <v>2931</v>
      </c>
      <c r="H7" s="7">
        <v>1379</v>
      </c>
      <c r="I7" s="7">
        <v>0</v>
      </c>
      <c r="J7" s="7">
        <v>0</v>
      </c>
      <c r="K7" s="12">
        <v>0</v>
      </c>
      <c r="L7" s="58">
        <v>16434</v>
      </c>
      <c r="M7" s="36">
        <v>100</v>
      </c>
    </row>
    <row r="8" spans="1:13" ht="17.100000000000001" customHeight="1">
      <c r="A8" s="248">
        <v>3</v>
      </c>
      <c r="B8" s="48" t="s">
        <v>29</v>
      </c>
      <c r="C8" s="9">
        <v>2</v>
      </c>
      <c r="D8" s="7">
        <v>709</v>
      </c>
      <c r="E8" s="7">
        <v>140</v>
      </c>
      <c r="F8" s="7">
        <v>641</v>
      </c>
      <c r="G8" s="7">
        <v>279</v>
      </c>
      <c r="H8" s="7">
        <v>308</v>
      </c>
      <c r="I8" s="7">
        <v>0</v>
      </c>
      <c r="J8" s="7">
        <v>207</v>
      </c>
      <c r="K8" s="12">
        <v>0</v>
      </c>
      <c r="L8" s="58">
        <v>2286</v>
      </c>
      <c r="M8" s="36">
        <v>84</v>
      </c>
    </row>
    <row r="9" spans="1:13" ht="17.100000000000001" customHeight="1">
      <c r="A9" s="248">
        <v>4</v>
      </c>
      <c r="B9" s="48" t="s">
        <v>30</v>
      </c>
      <c r="C9" s="9">
        <v>0</v>
      </c>
      <c r="D9" s="7">
        <v>166</v>
      </c>
      <c r="E9" s="7">
        <v>18</v>
      </c>
      <c r="F9" s="7">
        <v>53</v>
      </c>
      <c r="G9" s="7">
        <v>174</v>
      </c>
      <c r="H9" s="7">
        <v>222</v>
      </c>
      <c r="I9" s="7">
        <v>0</v>
      </c>
      <c r="J9" s="7">
        <v>0</v>
      </c>
      <c r="K9" s="12">
        <v>0</v>
      </c>
      <c r="L9" s="58">
        <v>633</v>
      </c>
      <c r="M9" s="36">
        <v>0</v>
      </c>
    </row>
    <row r="10" spans="1:13" ht="17.100000000000001" customHeight="1">
      <c r="A10" s="248">
        <v>5</v>
      </c>
      <c r="B10" s="48" t="s">
        <v>31</v>
      </c>
      <c r="C10" s="9">
        <v>59</v>
      </c>
      <c r="D10" s="7">
        <v>1353</v>
      </c>
      <c r="E10" s="7">
        <v>226</v>
      </c>
      <c r="F10" s="7">
        <v>1113</v>
      </c>
      <c r="G10" s="7">
        <v>1565</v>
      </c>
      <c r="H10" s="7">
        <v>472</v>
      </c>
      <c r="I10" s="7">
        <v>303</v>
      </c>
      <c r="J10" s="7">
        <v>0</v>
      </c>
      <c r="K10" s="12">
        <v>0</v>
      </c>
      <c r="L10" s="58">
        <v>5091</v>
      </c>
      <c r="M10" s="36">
        <v>69</v>
      </c>
    </row>
    <row r="11" spans="1:13" ht="17.100000000000001" customHeight="1">
      <c r="A11" s="248">
        <v>6</v>
      </c>
      <c r="B11" s="48" t="s">
        <v>32</v>
      </c>
      <c r="C11" s="9">
        <v>8</v>
      </c>
      <c r="D11" s="7">
        <v>1336</v>
      </c>
      <c r="E11" s="7">
        <v>279</v>
      </c>
      <c r="F11" s="7">
        <v>1343</v>
      </c>
      <c r="G11" s="7">
        <v>934</v>
      </c>
      <c r="H11" s="7">
        <v>681</v>
      </c>
      <c r="I11" s="7">
        <v>0</v>
      </c>
      <c r="J11" s="7">
        <v>0</v>
      </c>
      <c r="K11" s="12">
        <v>0</v>
      </c>
      <c r="L11" s="58">
        <v>4581</v>
      </c>
      <c r="M11" s="36">
        <v>0</v>
      </c>
    </row>
    <row r="12" spans="1:13" ht="17.100000000000001" customHeight="1">
      <c r="A12" s="248">
        <v>7</v>
      </c>
      <c r="B12" s="48" t="s">
        <v>33</v>
      </c>
      <c r="C12" s="9">
        <v>820</v>
      </c>
      <c r="D12" s="7">
        <v>4206</v>
      </c>
      <c r="E12" s="7">
        <v>650</v>
      </c>
      <c r="F12" s="7">
        <v>5581</v>
      </c>
      <c r="G12" s="7">
        <v>3590</v>
      </c>
      <c r="H12" s="7">
        <v>1303</v>
      </c>
      <c r="I12" s="7">
        <v>0</v>
      </c>
      <c r="J12" s="7">
        <v>0</v>
      </c>
      <c r="K12" s="12">
        <v>0</v>
      </c>
      <c r="L12" s="58">
        <v>16150</v>
      </c>
      <c r="M12" s="36">
        <v>0</v>
      </c>
    </row>
    <row r="13" spans="1:13" ht="17.100000000000001" customHeight="1">
      <c r="A13" s="248">
        <v>8</v>
      </c>
      <c r="B13" s="48" t="s">
        <v>34</v>
      </c>
      <c r="C13" s="9">
        <v>134</v>
      </c>
      <c r="D13" s="7">
        <v>198</v>
      </c>
      <c r="E13" s="7">
        <v>0</v>
      </c>
      <c r="F13" s="7">
        <v>106</v>
      </c>
      <c r="G13" s="7">
        <v>168</v>
      </c>
      <c r="H13" s="7">
        <v>129</v>
      </c>
      <c r="I13" s="7">
        <v>43</v>
      </c>
      <c r="J13" s="7">
        <v>124</v>
      </c>
      <c r="K13" s="12">
        <v>0</v>
      </c>
      <c r="L13" s="58">
        <v>902</v>
      </c>
      <c r="M13" s="36">
        <v>0</v>
      </c>
    </row>
    <row r="14" spans="1:13" ht="17.100000000000001" customHeight="1">
      <c r="A14" s="248">
        <v>9</v>
      </c>
      <c r="B14" s="48" t="s">
        <v>35</v>
      </c>
      <c r="C14" s="9">
        <v>17</v>
      </c>
      <c r="D14" s="7">
        <v>1037</v>
      </c>
      <c r="E14" s="7">
        <v>44</v>
      </c>
      <c r="F14" s="7">
        <v>307</v>
      </c>
      <c r="G14" s="7">
        <v>246</v>
      </c>
      <c r="H14" s="7">
        <v>232</v>
      </c>
      <c r="I14" s="7">
        <v>0</v>
      </c>
      <c r="J14" s="7">
        <v>0</v>
      </c>
      <c r="K14" s="12">
        <v>0</v>
      </c>
      <c r="L14" s="58">
        <v>1883</v>
      </c>
      <c r="M14" s="36">
        <v>5</v>
      </c>
    </row>
    <row r="15" spans="1:13" ht="17.100000000000001" customHeight="1">
      <c r="A15" s="248">
        <v>10</v>
      </c>
      <c r="B15" s="48" t="s">
        <v>36</v>
      </c>
      <c r="C15" s="9">
        <v>101</v>
      </c>
      <c r="D15" s="7">
        <v>4219</v>
      </c>
      <c r="E15" s="7">
        <v>584</v>
      </c>
      <c r="F15" s="7">
        <v>3499</v>
      </c>
      <c r="G15" s="7">
        <v>1550</v>
      </c>
      <c r="H15" s="7">
        <v>1466</v>
      </c>
      <c r="I15" s="7">
        <v>601</v>
      </c>
      <c r="J15" s="7">
        <v>41</v>
      </c>
      <c r="K15" s="12">
        <v>0</v>
      </c>
      <c r="L15" s="58">
        <v>12061</v>
      </c>
      <c r="M15" s="36">
        <v>0</v>
      </c>
    </row>
    <row r="16" spans="1:13" ht="17.100000000000001" customHeight="1">
      <c r="A16" s="248">
        <v>11</v>
      </c>
      <c r="B16" s="48" t="s">
        <v>37</v>
      </c>
      <c r="C16" s="9">
        <v>367</v>
      </c>
      <c r="D16" s="7">
        <v>1363</v>
      </c>
      <c r="E16" s="7">
        <v>566</v>
      </c>
      <c r="F16" s="7">
        <v>2406</v>
      </c>
      <c r="G16" s="7">
        <v>2633</v>
      </c>
      <c r="H16" s="7">
        <v>948</v>
      </c>
      <c r="I16" s="7">
        <v>146</v>
      </c>
      <c r="J16" s="7">
        <v>123</v>
      </c>
      <c r="K16" s="12">
        <v>0</v>
      </c>
      <c r="L16" s="58">
        <v>8552</v>
      </c>
      <c r="M16" s="36">
        <v>298</v>
      </c>
    </row>
    <row r="17" spans="1:13" ht="17.100000000000001" customHeight="1">
      <c r="A17" s="248">
        <v>12</v>
      </c>
      <c r="B17" s="48" t="s">
        <v>38</v>
      </c>
      <c r="C17" s="9">
        <v>0</v>
      </c>
      <c r="D17" s="7">
        <v>454</v>
      </c>
      <c r="E17" s="7">
        <v>133</v>
      </c>
      <c r="F17" s="7">
        <v>225</v>
      </c>
      <c r="G17" s="7">
        <v>406</v>
      </c>
      <c r="H17" s="7">
        <v>526</v>
      </c>
      <c r="I17" s="7">
        <v>0</v>
      </c>
      <c r="J17" s="7">
        <v>120</v>
      </c>
      <c r="K17" s="12">
        <v>0</v>
      </c>
      <c r="L17" s="58">
        <v>1864</v>
      </c>
      <c r="M17" s="36">
        <v>0</v>
      </c>
    </row>
    <row r="18" spans="1:13" ht="17.100000000000001" customHeight="1">
      <c r="A18" s="248">
        <v>13</v>
      </c>
      <c r="B18" s="48" t="s">
        <v>39</v>
      </c>
      <c r="C18" s="9">
        <v>0</v>
      </c>
      <c r="D18" s="7">
        <v>338</v>
      </c>
      <c r="E18" s="7">
        <v>0</v>
      </c>
      <c r="F18" s="7">
        <v>391</v>
      </c>
      <c r="G18" s="7">
        <v>142</v>
      </c>
      <c r="H18" s="7">
        <v>63</v>
      </c>
      <c r="I18" s="7">
        <v>0</v>
      </c>
      <c r="J18" s="7">
        <v>0</v>
      </c>
      <c r="K18" s="12">
        <v>0</v>
      </c>
      <c r="L18" s="58">
        <v>934</v>
      </c>
      <c r="M18" s="36">
        <v>0</v>
      </c>
    </row>
    <row r="19" spans="1:13" ht="17.100000000000001" customHeight="1">
      <c r="A19" s="248">
        <v>14</v>
      </c>
      <c r="B19" s="48" t="s">
        <v>40</v>
      </c>
      <c r="C19" s="9">
        <v>87</v>
      </c>
      <c r="D19" s="7">
        <v>824</v>
      </c>
      <c r="E19" s="7">
        <v>292</v>
      </c>
      <c r="F19" s="7">
        <v>889</v>
      </c>
      <c r="G19" s="7">
        <v>372</v>
      </c>
      <c r="H19" s="7">
        <v>233</v>
      </c>
      <c r="I19" s="7">
        <v>0</v>
      </c>
      <c r="J19" s="7">
        <v>0</v>
      </c>
      <c r="K19" s="12">
        <v>0</v>
      </c>
      <c r="L19" s="58">
        <v>2697</v>
      </c>
      <c r="M19" s="36">
        <v>0</v>
      </c>
    </row>
    <row r="20" spans="1:13" ht="17.100000000000001" customHeight="1">
      <c r="A20" s="248">
        <v>15</v>
      </c>
      <c r="B20" s="48" t="s">
        <v>41</v>
      </c>
      <c r="C20" s="9">
        <v>898</v>
      </c>
      <c r="D20" s="7">
        <v>12556</v>
      </c>
      <c r="E20" s="7">
        <v>1090</v>
      </c>
      <c r="F20" s="7">
        <v>6293</v>
      </c>
      <c r="G20" s="7">
        <v>3776</v>
      </c>
      <c r="H20" s="7">
        <v>2222</v>
      </c>
      <c r="I20" s="7">
        <v>7</v>
      </c>
      <c r="J20" s="7">
        <v>56</v>
      </c>
      <c r="K20" s="12">
        <v>0</v>
      </c>
      <c r="L20" s="58">
        <v>26898</v>
      </c>
      <c r="M20" s="36">
        <v>127</v>
      </c>
    </row>
    <row r="21" spans="1:13" ht="17.100000000000001" customHeight="1">
      <c r="A21" s="248">
        <v>16</v>
      </c>
      <c r="B21" s="48" t="s">
        <v>42</v>
      </c>
      <c r="C21" s="9">
        <v>0</v>
      </c>
      <c r="D21" s="7">
        <v>386</v>
      </c>
      <c r="E21" s="7">
        <v>21</v>
      </c>
      <c r="F21" s="7">
        <v>82</v>
      </c>
      <c r="G21" s="7">
        <v>77</v>
      </c>
      <c r="H21" s="7">
        <v>60</v>
      </c>
      <c r="I21" s="7">
        <v>0</v>
      </c>
      <c r="J21" s="7">
        <v>0</v>
      </c>
      <c r="K21" s="12">
        <v>0</v>
      </c>
      <c r="L21" s="58">
        <v>626</v>
      </c>
      <c r="M21" s="36">
        <v>0</v>
      </c>
    </row>
    <row r="22" spans="1:13" ht="17.100000000000001" customHeight="1">
      <c r="A22" s="248">
        <v>17</v>
      </c>
      <c r="B22" s="48" t="s">
        <v>43</v>
      </c>
      <c r="C22" s="9">
        <v>25</v>
      </c>
      <c r="D22" s="7">
        <v>583</v>
      </c>
      <c r="E22" s="7">
        <v>89</v>
      </c>
      <c r="F22" s="7">
        <v>431</v>
      </c>
      <c r="G22" s="7">
        <v>320</v>
      </c>
      <c r="H22" s="7">
        <v>358</v>
      </c>
      <c r="I22" s="7">
        <v>0</v>
      </c>
      <c r="J22" s="7">
        <v>0</v>
      </c>
      <c r="K22" s="12">
        <v>0</v>
      </c>
      <c r="L22" s="58">
        <v>1806</v>
      </c>
      <c r="M22" s="36">
        <v>0</v>
      </c>
    </row>
    <row r="23" spans="1:13" ht="17.100000000000001" customHeight="1">
      <c r="A23" s="248">
        <v>18</v>
      </c>
      <c r="B23" s="48" t="s">
        <v>44</v>
      </c>
      <c r="C23" s="9">
        <v>526</v>
      </c>
      <c r="D23" s="7">
        <v>3016</v>
      </c>
      <c r="E23" s="7">
        <v>1816</v>
      </c>
      <c r="F23" s="7">
        <v>2473</v>
      </c>
      <c r="G23" s="7">
        <v>2173</v>
      </c>
      <c r="H23" s="7">
        <v>1443</v>
      </c>
      <c r="I23" s="7">
        <v>226</v>
      </c>
      <c r="J23" s="7">
        <v>80</v>
      </c>
      <c r="K23" s="12">
        <v>1142</v>
      </c>
      <c r="L23" s="58">
        <v>12895</v>
      </c>
      <c r="M23" s="36">
        <v>1</v>
      </c>
    </row>
    <row r="24" spans="1:13" ht="17.100000000000001" customHeight="1">
      <c r="A24" s="248">
        <v>19</v>
      </c>
      <c r="B24" s="48" t="s">
        <v>45</v>
      </c>
      <c r="C24" s="9">
        <v>95</v>
      </c>
      <c r="D24" s="7">
        <v>927</v>
      </c>
      <c r="E24" s="7">
        <v>110</v>
      </c>
      <c r="F24" s="7">
        <v>920</v>
      </c>
      <c r="G24" s="7">
        <v>375</v>
      </c>
      <c r="H24" s="7">
        <v>433</v>
      </c>
      <c r="I24" s="7">
        <v>28</v>
      </c>
      <c r="J24" s="7">
        <v>0</v>
      </c>
      <c r="K24" s="12">
        <v>0</v>
      </c>
      <c r="L24" s="58">
        <v>2888</v>
      </c>
      <c r="M24" s="36">
        <v>0</v>
      </c>
    </row>
    <row r="25" spans="1:13" ht="17.100000000000001" customHeight="1">
      <c r="A25" s="248">
        <v>20</v>
      </c>
      <c r="B25" s="48" t="s">
        <v>46</v>
      </c>
      <c r="C25" s="9">
        <v>174</v>
      </c>
      <c r="D25" s="7">
        <v>1624</v>
      </c>
      <c r="E25" s="7">
        <v>346</v>
      </c>
      <c r="F25" s="7">
        <v>1815</v>
      </c>
      <c r="G25" s="7">
        <v>1839</v>
      </c>
      <c r="H25" s="7">
        <v>369</v>
      </c>
      <c r="I25" s="7">
        <v>0</v>
      </c>
      <c r="J25" s="7">
        <v>0</v>
      </c>
      <c r="K25" s="12">
        <v>11</v>
      </c>
      <c r="L25" s="58">
        <v>6178</v>
      </c>
      <c r="M25" s="36">
        <v>2</v>
      </c>
    </row>
    <row r="26" spans="1:13" ht="17.100000000000001" customHeight="1">
      <c r="A26" s="248">
        <v>21</v>
      </c>
      <c r="B26" s="48" t="s">
        <v>47</v>
      </c>
      <c r="C26" s="9">
        <v>0</v>
      </c>
      <c r="D26" s="7">
        <v>1281</v>
      </c>
      <c r="E26" s="7">
        <v>188</v>
      </c>
      <c r="F26" s="7">
        <v>754</v>
      </c>
      <c r="G26" s="7">
        <v>562</v>
      </c>
      <c r="H26" s="7">
        <v>381</v>
      </c>
      <c r="I26" s="7">
        <v>0</v>
      </c>
      <c r="J26" s="7">
        <v>0</v>
      </c>
      <c r="K26" s="12">
        <v>0</v>
      </c>
      <c r="L26" s="58">
        <v>3166</v>
      </c>
      <c r="M26" s="36">
        <v>5</v>
      </c>
    </row>
    <row r="27" spans="1:13" ht="17.100000000000001" customHeight="1">
      <c r="A27" s="248">
        <v>22</v>
      </c>
      <c r="B27" s="48" t="s">
        <v>48</v>
      </c>
      <c r="C27" s="9">
        <v>2</v>
      </c>
      <c r="D27" s="7">
        <v>712</v>
      </c>
      <c r="E27" s="7">
        <v>0</v>
      </c>
      <c r="F27" s="7">
        <v>556</v>
      </c>
      <c r="G27" s="7">
        <v>240</v>
      </c>
      <c r="H27" s="7">
        <v>194</v>
      </c>
      <c r="I27" s="7">
        <v>0</v>
      </c>
      <c r="J27" s="7">
        <v>0</v>
      </c>
      <c r="K27" s="12">
        <v>0</v>
      </c>
      <c r="L27" s="58">
        <v>1704</v>
      </c>
      <c r="M27" s="36">
        <v>0</v>
      </c>
    </row>
    <row r="28" spans="1:13" ht="17.100000000000001" customHeight="1">
      <c r="A28" s="248">
        <v>23</v>
      </c>
      <c r="B28" s="48" t="s">
        <v>49</v>
      </c>
      <c r="C28" s="9">
        <v>171</v>
      </c>
      <c r="D28" s="7">
        <v>4600</v>
      </c>
      <c r="E28" s="7">
        <v>548</v>
      </c>
      <c r="F28" s="7">
        <v>3352</v>
      </c>
      <c r="G28" s="7">
        <v>917</v>
      </c>
      <c r="H28" s="7">
        <v>1090</v>
      </c>
      <c r="I28" s="7">
        <v>129</v>
      </c>
      <c r="J28" s="7">
        <v>0</v>
      </c>
      <c r="K28" s="12">
        <v>0</v>
      </c>
      <c r="L28" s="58">
        <v>10807</v>
      </c>
      <c r="M28" s="36">
        <v>103</v>
      </c>
    </row>
    <row r="29" spans="1:13" ht="17.100000000000001" customHeight="1">
      <c r="A29" s="248">
        <v>24</v>
      </c>
      <c r="B29" s="48" t="s">
        <v>50</v>
      </c>
      <c r="C29" s="9">
        <v>6</v>
      </c>
      <c r="D29" s="7">
        <v>1395</v>
      </c>
      <c r="E29" s="7">
        <v>45</v>
      </c>
      <c r="F29" s="7">
        <v>1249</v>
      </c>
      <c r="G29" s="7">
        <v>509</v>
      </c>
      <c r="H29" s="7">
        <v>236</v>
      </c>
      <c r="I29" s="7">
        <v>282</v>
      </c>
      <c r="J29" s="7">
        <v>130</v>
      </c>
      <c r="K29" s="12">
        <v>4</v>
      </c>
      <c r="L29" s="58">
        <v>3856</v>
      </c>
      <c r="M29" s="36">
        <v>0</v>
      </c>
    </row>
    <row r="30" spans="1:13" ht="17.100000000000001" customHeight="1">
      <c r="A30" s="248">
        <v>25</v>
      </c>
      <c r="B30" s="48" t="s">
        <v>51</v>
      </c>
      <c r="C30" s="9">
        <v>114</v>
      </c>
      <c r="D30" s="7">
        <v>2582</v>
      </c>
      <c r="E30" s="7">
        <v>368</v>
      </c>
      <c r="F30" s="7">
        <v>1727</v>
      </c>
      <c r="G30" s="7">
        <v>1325</v>
      </c>
      <c r="H30" s="7">
        <v>745</v>
      </c>
      <c r="I30" s="7">
        <v>164</v>
      </c>
      <c r="J30" s="7">
        <v>0</v>
      </c>
      <c r="K30" s="12">
        <v>0</v>
      </c>
      <c r="L30" s="58">
        <v>7025</v>
      </c>
      <c r="M30" s="36">
        <v>241</v>
      </c>
    </row>
    <row r="31" spans="1:13" ht="17.100000000000001" customHeight="1">
      <c r="A31" s="248">
        <v>26</v>
      </c>
      <c r="B31" s="48" t="s">
        <v>52</v>
      </c>
      <c r="C31" s="9">
        <v>0</v>
      </c>
      <c r="D31" s="7">
        <v>537</v>
      </c>
      <c r="E31" s="7">
        <v>13</v>
      </c>
      <c r="F31" s="7">
        <v>310</v>
      </c>
      <c r="G31" s="7">
        <v>312</v>
      </c>
      <c r="H31" s="7">
        <v>162</v>
      </c>
      <c r="I31" s="7">
        <v>65</v>
      </c>
      <c r="J31" s="7">
        <v>15</v>
      </c>
      <c r="K31" s="12">
        <v>0</v>
      </c>
      <c r="L31" s="58">
        <v>1414</v>
      </c>
      <c r="M31" s="36">
        <v>77</v>
      </c>
    </row>
    <row r="32" spans="1:13" ht="17.100000000000001" customHeight="1">
      <c r="A32" s="248">
        <v>27</v>
      </c>
      <c r="B32" s="48" t="s">
        <v>53</v>
      </c>
      <c r="C32" s="9">
        <v>0</v>
      </c>
      <c r="D32" s="7">
        <v>724</v>
      </c>
      <c r="E32" s="7">
        <v>236</v>
      </c>
      <c r="F32" s="7">
        <v>623</v>
      </c>
      <c r="G32" s="7">
        <v>339</v>
      </c>
      <c r="H32" s="7">
        <v>726</v>
      </c>
      <c r="I32" s="7">
        <v>23</v>
      </c>
      <c r="J32" s="7">
        <v>0</v>
      </c>
      <c r="K32" s="12">
        <v>0</v>
      </c>
      <c r="L32" s="58">
        <v>2671</v>
      </c>
      <c r="M32" s="36">
        <v>0</v>
      </c>
    </row>
    <row r="33" spans="1:13" ht="17.100000000000001" customHeight="1" thickBot="1">
      <c r="A33" s="249">
        <v>28</v>
      </c>
      <c r="B33" s="49" t="s">
        <v>54</v>
      </c>
      <c r="C33" s="19">
        <v>705</v>
      </c>
      <c r="D33" s="16">
        <v>2410</v>
      </c>
      <c r="E33" s="16">
        <v>0</v>
      </c>
      <c r="F33" s="16">
        <v>8947</v>
      </c>
      <c r="G33" s="16">
        <v>6991</v>
      </c>
      <c r="H33" s="16">
        <v>2071</v>
      </c>
      <c r="I33" s="16">
        <v>0</v>
      </c>
      <c r="J33" s="16">
        <v>311</v>
      </c>
      <c r="K33" s="35">
        <v>0</v>
      </c>
      <c r="L33" s="59">
        <v>21435</v>
      </c>
      <c r="M33" s="297">
        <v>0</v>
      </c>
    </row>
    <row r="34" spans="1:13" ht="17.100000000000001" customHeight="1">
      <c r="A34" s="1141" t="s">
        <v>467</v>
      </c>
      <c r="B34" s="1128"/>
      <c r="C34" s="1128"/>
      <c r="D34" s="1128"/>
      <c r="E34" s="1128"/>
      <c r="F34" s="1128"/>
      <c r="G34" s="1128"/>
      <c r="H34" s="1128"/>
      <c r="I34" s="1128"/>
      <c r="J34" s="1128"/>
      <c r="K34" s="1128"/>
      <c r="L34" s="1128"/>
      <c r="M34" s="1128"/>
    </row>
    <row r="35" spans="1:13" ht="17.100000000000001" customHeight="1">
      <c r="A35" s="1141" t="s">
        <v>472</v>
      </c>
      <c r="B35" s="1128"/>
      <c r="C35" s="1128"/>
      <c r="D35" s="1128"/>
      <c r="E35" s="1128"/>
      <c r="F35" s="1128"/>
      <c r="G35" s="1128"/>
      <c r="H35" s="1128"/>
      <c r="I35" s="1128"/>
      <c r="J35" s="1128"/>
      <c r="K35" s="1128"/>
      <c r="L35" s="1128"/>
      <c r="M35" s="1128"/>
    </row>
    <row r="36" spans="1:13" ht="17.100000000000001" customHeight="1">
      <c r="A36" s="1141" t="s">
        <v>174</v>
      </c>
      <c r="B36" s="1128"/>
      <c r="C36" s="1128"/>
      <c r="D36" s="1128"/>
      <c r="E36" s="1128"/>
      <c r="F36" s="1128"/>
      <c r="G36" s="1128"/>
      <c r="H36" s="1128"/>
      <c r="I36" s="1128"/>
      <c r="J36" s="1128"/>
      <c r="K36" s="1128"/>
      <c r="L36" s="1128"/>
      <c r="M36" s="1128"/>
    </row>
    <row r="37" spans="1:13" ht="17.100000000000001" customHeight="1">
      <c r="A37" s="1141" t="s">
        <v>488</v>
      </c>
      <c r="B37" s="1128"/>
      <c r="C37" s="1128"/>
      <c r="D37" s="1128"/>
      <c r="E37" s="1128"/>
      <c r="F37" s="1128"/>
      <c r="G37" s="1128"/>
      <c r="H37" s="1128"/>
      <c r="I37" s="1128"/>
      <c r="J37" s="1128"/>
      <c r="K37" s="1128"/>
      <c r="L37" s="1128"/>
      <c r="M37" s="1128"/>
    </row>
    <row r="39" spans="1:13" ht="15" customHeight="1">
      <c r="A39" s="1023" t="s">
        <v>918</v>
      </c>
    </row>
  </sheetData>
  <mergeCells count="5">
    <mergeCell ref="A2:M2"/>
    <mergeCell ref="A35:M35"/>
    <mergeCell ref="A36:M36"/>
    <mergeCell ref="A37:M37"/>
    <mergeCell ref="A34:M34"/>
  </mergeCells>
  <hyperlinks>
    <hyperlink ref="A1" location="'Table of Contents'!A1" display="Return to Table of Contents" xr:uid="{EF422105-DF0B-4A57-A12D-4ED3E4296C1B}"/>
    <hyperlink ref="A39" location="'Table of Contents'!A1" display="Return to Table of Contents" xr:uid="{1F64A4EF-060B-4A36-BC0F-73524D2857EF}"/>
  </hyperlinks>
  <pageMargins left="0.2" right="0.2" top="0.5" bottom="0.5" header="0" footer="0"/>
  <pageSetup paperSize="5"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4296-D889-4197-B8F9-03ED17736B4C}">
  <dimension ref="A1:J37"/>
  <sheetViews>
    <sheetView showGridLines="0" topLeftCell="A8" zoomScaleNormal="100" workbookViewId="0">
      <selection activeCell="A37" sqref="A37"/>
    </sheetView>
  </sheetViews>
  <sheetFormatPr defaultColWidth="11" defaultRowHeight="15" customHeight="1"/>
  <cols>
    <col min="1" max="1" width="10.125" style="50" customWidth="1"/>
    <col min="2" max="2" width="58" bestFit="1" customWidth="1"/>
    <col min="3" max="3" width="13" bestFit="1" customWidth="1"/>
    <col min="4" max="4" width="10" bestFit="1" customWidth="1"/>
    <col min="5" max="5" width="12" bestFit="1" customWidth="1"/>
    <col min="6" max="6" width="8" bestFit="1" customWidth="1"/>
    <col min="7" max="7" width="11" bestFit="1" customWidth="1"/>
    <col min="8" max="8" width="12" bestFit="1" customWidth="1"/>
    <col min="9" max="9" width="8" bestFit="1" customWidth="1"/>
    <col min="10" max="10" width="7.75" customWidth="1"/>
  </cols>
  <sheetData>
    <row r="1" spans="1:10" ht="15" customHeight="1">
      <c r="A1" s="1023" t="s">
        <v>918</v>
      </c>
    </row>
    <row r="2" spans="1:10" ht="105.6" customHeight="1">
      <c r="A2" s="1134" t="s">
        <v>490</v>
      </c>
      <c r="B2" s="1134"/>
      <c r="C2" s="1134"/>
      <c r="D2" s="1134"/>
      <c r="E2" s="1134"/>
      <c r="F2" s="1134"/>
      <c r="G2" s="1134"/>
      <c r="H2" s="1134"/>
      <c r="I2" s="1134"/>
      <c r="J2" s="1134"/>
    </row>
    <row r="3" spans="1:10" ht="36.6" customHeight="1" thickBot="1">
      <c r="A3" s="1213" t="s">
        <v>916</v>
      </c>
      <c r="B3" s="1214"/>
      <c r="C3" s="1214"/>
      <c r="D3" s="1214"/>
      <c r="E3" s="1214"/>
      <c r="F3" s="1214"/>
      <c r="G3" s="1214"/>
      <c r="H3" s="1214"/>
      <c r="I3" s="1214"/>
      <c r="J3" s="1214"/>
    </row>
    <row r="4" spans="1:10" ht="53.1" customHeight="1">
      <c r="A4" s="182" t="s">
        <v>360</v>
      </c>
      <c r="B4" s="184" t="s">
        <v>359</v>
      </c>
      <c r="C4" s="298" t="s">
        <v>176</v>
      </c>
      <c r="D4" s="299" t="s">
        <v>180</v>
      </c>
      <c r="E4" s="284" t="s">
        <v>181</v>
      </c>
      <c r="F4" s="299" t="s">
        <v>182</v>
      </c>
      <c r="G4" s="299" t="s">
        <v>179</v>
      </c>
      <c r="H4" s="299" t="s">
        <v>183</v>
      </c>
      <c r="I4" s="300" t="s">
        <v>178</v>
      </c>
      <c r="J4" s="971" t="s">
        <v>7</v>
      </c>
    </row>
    <row r="5" spans="1:10" ht="17.100000000000001" customHeight="1">
      <c r="A5" s="996">
        <v>0</v>
      </c>
      <c r="B5" s="988" t="s">
        <v>26</v>
      </c>
      <c r="C5" s="989">
        <v>0</v>
      </c>
      <c r="D5" s="991">
        <v>0</v>
      </c>
      <c r="E5" s="991">
        <v>0</v>
      </c>
      <c r="F5" s="991">
        <v>31</v>
      </c>
      <c r="G5" s="991">
        <v>1986</v>
      </c>
      <c r="H5" s="991">
        <v>0</v>
      </c>
      <c r="I5" s="992">
        <v>0</v>
      </c>
      <c r="J5" s="985">
        <v>2017</v>
      </c>
    </row>
    <row r="6" spans="1:10" ht="17.100000000000001" customHeight="1">
      <c r="A6" s="247">
        <v>1</v>
      </c>
      <c r="B6" s="55" t="s">
        <v>27</v>
      </c>
      <c r="C6" s="51">
        <v>0</v>
      </c>
      <c r="D6" s="38">
        <v>0</v>
      </c>
      <c r="E6" s="38">
        <v>0</v>
      </c>
      <c r="F6" s="38">
        <v>0</v>
      </c>
      <c r="G6" s="38">
        <v>0</v>
      </c>
      <c r="H6" s="38">
        <v>0</v>
      </c>
      <c r="I6" s="39">
        <v>0</v>
      </c>
      <c r="J6" s="92">
        <v>0</v>
      </c>
    </row>
    <row r="7" spans="1:10" ht="17.100000000000001" customHeight="1">
      <c r="A7" s="248">
        <v>2</v>
      </c>
      <c r="B7" s="48" t="s">
        <v>28</v>
      </c>
      <c r="C7" s="9">
        <v>0</v>
      </c>
      <c r="D7" s="7">
        <v>0</v>
      </c>
      <c r="E7" s="7">
        <v>0</v>
      </c>
      <c r="F7" s="7">
        <v>0</v>
      </c>
      <c r="G7" s="7">
        <v>0</v>
      </c>
      <c r="H7" s="7">
        <v>0</v>
      </c>
      <c r="I7" s="12">
        <v>0</v>
      </c>
      <c r="J7" s="58">
        <v>0</v>
      </c>
    </row>
    <row r="8" spans="1:10" ht="17.100000000000001" customHeight="1">
      <c r="A8" s="248">
        <v>3</v>
      </c>
      <c r="B8" s="48" t="s">
        <v>29</v>
      </c>
      <c r="C8" s="9">
        <v>0</v>
      </c>
      <c r="D8" s="7">
        <v>0</v>
      </c>
      <c r="E8" s="7">
        <v>0</v>
      </c>
      <c r="F8" s="7">
        <v>0</v>
      </c>
      <c r="G8" s="7">
        <v>0</v>
      </c>
      <c r="H8" s="7">
        <v>0</v>
      </c>
      <c r="I8" s="12">
        <v>0</v>
      </c>
      <c r="J8" s="58">
        <v>0</v>
      </c>
    </row>
    <row r="9" spans="1:10" ht="17.100000000000001" customHeight="1">
      <c r="A9" s="248">
        <v>4</v>
      </c>
      <c r="B9" s="48" t="s">
        <v>30</v>
      </c>
      <c r="C9" s="9">
        <v>0</v>
      </c>
      <c r="D9" s="7">
        <v>0</v>
      </c>
      <c r="E9" s="7">
        <v>0</v>
      </c>
      <c r="F9" s="7">
        <v>0</v>
      </c>
      <c r="G9" s="7">
        <v>0</v>
      </c>
      <c r="H9" s="7">
        <v>0</v>
      </c>
      <c r="I9" s="12">
        <v>0</v>
      </c>
      <c r="J9" s="58">
        <v>0</v>
      </c>
    </row>
    <row r="10" spans="1:10" ht="17.100000000000001" customHeight="1">
      <c r="A10" s="248">
        <v>5</v>
      </c>
      <c r="B10" s="48" t="s">
        <v>31</v>
      </c>
      <c r="C10" s="9">
        <v>0</v>
      </c>
      <c r="D10" s="7">
        <v>0</v>
      </c>
      <c r="E10" s="7">
        <v>0</v>
      </c>
      <c r="F10" s="7">
        <v>0</v>
      </c>
      <c r="G10" s="7">
        <v>303</v>
      </c>
      <c r="H10" s="7">
        <v>0</v>
      </c>
      <c r="I10" s="12">
        <v>0</v>
      </c>
      <c r="J10" s="58">
        <v>303</v>
      </c>
    </row>
    <row r="11" spans="1:10" ht="17.100000000000001" customHeight="1">
      <c r="A11" s="248">
        <v>6</v>
      </c>
      <c r="B11" s="48" t="s">
        <v>32</v>
      </c>
      <c r="C11" s="9">
        <v>0</v>
      </c>
      <c r="D11" s="7">
        <v>0</v>
      </c>
      <c r="E11" s="7">
        <v>0</v>
      </c>
      <c r="F11" s="7">
        <v>0</v>
      </c>
      <c r="G11" s="7">
        <v>0</v>
      </c>
      <c r="H11" s="7">
        <v>0</v>
      </c>
      <c r="I11" s="12">
        <v>0</v>
      </c>
      <c r="J11" s="58">
        <v>0</v>
      </c>
    </row>
    <row r="12" spans="1:10" ht="17.100000000000001" customHeight="1">
      <c r="A12" s="248">
        <v>7</v>
      </c>
      <c r="B12" s="48" t="s">
        <v>33</v>
      </c>
      <c r="C12" s="9">
        <v>0</v>
      </c>
      <c r="D12" s="7">
        <v>0</v>
      </c>
      <c r="E12" s="7">
        <v>0</v>
      </c>
      <c r="F12" s="7">
        <v>0</v>
      </c>
      <c r="G12" s="7">
        <v>0</v>
      </c>
      <c r="H12" s="7">
        <v>0</v>
      </c>
      <c r="I12" s="12">
        <v>0</v>
      </c>
      <c r="J12" s="58">
        <v>0</v>
      </c>
    </row>
    <row r="13" spans="1:10" ht="17.100000000000001" customHeight="1">
      <c r="A13" s="248">
        <v>8</v>
      </c>
      <c r="B13" s="48" t="s">
        <v>34</v>
      </c>
      <c r="C13" s="9">
        <v>0</v>
      </c>
      <c r="D13" s="7">
        <v>0</v>
      </c>
      <c r="E13" s="7">
        <v>0</v>
      </c>
      <c r="F13" s="7">
        <v>0</v>
      </c>
      <c r="G13" s="7">
        <v>43</v>
      </c>
      <c r="H13" s="7">
        <v>0</v>
      </c>
      <c r="I13" s="12">
        <v>0</v>
      </c>
      <c r="J13" s="58">
        <v>43</v>
      </c>
    </row>
    <row r="14" spans="1:10" ht="17.100000000000001" customHeight="1">
      <c r="A14" s="248">
        <v>9</v>
      </c>
      <c r="B14" s="48" t="s">
        <v>35</v>
      </c>
      <c r="C14" s="9">
        <v>0</v>
      </c>
      <c r="D14" s="7">
        <v>0</v>
      </c>
      <c r="E14" s="7">
        <v>0</v>
      </c>
      <c r="F14" s="7">
        <v>0</v>
      </c>
      <c r="G14" s="7">
        <v>0</v>
      </c>
      <c r="H14" s="7">
        <v>0</v>
      </c>
      <c r="I14" s="12">
        <v>0</v>
      </c>
      <c r="J14" s="58">
        <v>0</v>
      </c>
    </row>
    <row r="15" spans="1:10" ht="17.100000000000001" customHeight="1">
      <c r="A15" s="248">
        <v>10</v>
      </c>
      <c r="B15" s="48" t="s">
        <v>36</v>
      </c>
      <c r="C15" s="9">
        <v>0</v>
      </c>
      <c r="D15" s="7">
        <v>0</v>
      </c>
      <c r="E15" s="7">
        <v>0</v>
      </c>
      <c r="F15" s="7">
        <v>0</v>
      </c>
      <c r="G15" s="7">
        <v>601</v>
      </c>
      <c r="H15" s="7">
        <v>0</v>
      </c>
      <c r="I15" s="12">
        <v>0</v>
      </c>
      <c r="J15" s="58">
        <v>601</v>
      </c>
    </row>
    <row r="16" spans="1:10" ht="17.100000000000001" customHeight="1">
      <c r="A16" s="248">
        <v>11</v>
      </c>
      <c r="B16" s="48" t="s">
        <v>37</v>
      </c>
      <c r="C16" s="9">
        <v>0</v>
      </c>
      <c r="D16" s="7">
        <v>0</v>
      </c>
      <c r="E16" s="7">
        <v>0</v>
      </c>
      <c r="F16" s="7">
        <v>13</v>
      </c>
      <c r="G16" s="7">
        <v>133</v>
      </c>
      <c r="H16" s="7">
        <v>0</v>
      </c>
      <c r="I16" s="12">
        <v>0</v>
      </c>
      <c r="J16" s="58">
        <v>146</v>
      </c>
    </row>
    <row r="17" spans="1:10" ht="17.100000000000001" customHeight="1">
      <c r="A17" s="248">
        <v>12</v>
      </c>
      <c r="B17" s="48" t="s">
        <v>38</v>
      </c>
      <c r="C17" s="9">
        <v>0</v>
      </c>
      <c r="D17" s="7">
        <v>0</v>
      </c>
      <c r="E17" s="7">
        <v>0</v>
      </c>
      <c r="F17" s="7">
        <v>0</v>
      </c>
      <c r="G17" s="7">
        <v>0</v>
      </c>
      <c r="H17" s="7">
        <v>0</v>
      </c>
      <c r="I17" s="12">
        <v>0</v>
      </c>
      <c r="J17" s="58">
        <v>0</v>
      </c>
    </row>
    <row r="18" spans="1:10" ht="17.100000000000001" customHeight="1">
      <c r="A18" s="248">
        <v>13</v>
      </c>
      <c r="B18" s="48" t="s">
        <v>39</v>
      </c>
      <c r="C18" s="9">
        <v>0</v>
      </c>
      <c r="D18" s="7">
        <v>0</v>
      </c>
      <c r="E18" s="7">
        <v>0</v>
      </c>
      <c r="F18" s="7">
        <v>0</v>
      </c>
      <c r="G18" s="7">
        <v>0</v>
      </c>
      <c r="H18" s="7">
        <v>0</v>
      </c>
      <c r="I18" s="12">
        <v>0</v>
      </c>
      <c r="J18" s="58">
        <v>0</v>
      </c>
    </row>
    <row r="19" spans="1:10" ht="17.100000000000001" customHeight="1">
      <c r="A19" s="248">
        <v>14</v>
      </c>
      <c r="B19" s="48" t="s">
        <v>40</v>
      </c>
      <c r="C19" s="9">
        <v>0</v>
      </c>
      <c r="D19" s="7">
        <v>0</v>
      </c>
      <c r="E19" s="7">
        <v>0</v>
      </c>
      <c r="F19" s="7">
        <v>0</v>
      </c>
      <c r="G19" s="7">
        <v>0</v>
      </c>
      <c r="H19" s="7">
        <v>0</v>
      </c>
      <c r="I19" s="12">
        <v>0</v>
      </c>
      <c r="J19" s="58">
        <v>0</v>
      </c>
    </row>
    <row r="20" spans="1:10" ht="17.100000000000001" customHeight="1">
      <c r="A20" s="248">
        <v>15</v>
      </c>
      <c r="B20" s="48" t="s">
        <v>41</v>
      </c>
      <c r="C20" s="9" t="s">
        <v>917</v>
      </c>
      <c r="D20" s="7" t="s">
        <v>917</v>
      </c>
      <c r="E20" s="7" t="s">
        <v>917</v>
      </c>
      <c r="F20" s="7" t="s">
        <v>917</v>
      </c>
      <c r="G20" s="7" t="s">
        <v>917</v>
      </c>
      <c r="H20" s="7" t="s">
        <v>917</v>
      </c>
      <c r="I20" s="12" t="s">
        <v>917</v>
      </c>
      <c r="J20" s="58" t="s">
        <v>917</v>
      </c>
    </row>
    <row r="21" spans="1:10" ht="17.100000000000001" customHeight="1">
      <c r="A21" s="248">
        <v>16</v>
      </c>
      <c r="B21" s="48" t="s">
        <v>42</v>
      </c>
      <c r="C21" s="9">
        <v>0</v>
      </c>
      <c r="D21" s="7">
        <v>0</v>
      </c>
      <c r="E21" s="7">
        <v>0</v>
      </c>
      <c r="F21" s="7">
        <v>0</v>
      </c>
      <c r="G21" s="7">
        <v>0</v>
      </c>
      <c r="H21" s="7">
        <v>0</v>
      </c>
      <c r="I21" s="12">
        <v>0</v>
      </c>
      <c r="J21" s="58">
        <v>0</v>
      </c>
    </row>
    <row r="22" spans="1:10" ht="17.100000000000001" customHeight="1">
      <c r="A22" s="248">
        <v>17</v>
      </c>
      <c r="B22" s="48" t="s">
        <v>43</v>
      </c>
      <c r="C22" s="9">
        <v>0</v>
      </c>
      <c r="D22" s="7">
        <v>0</v>
      </c>
      <c r="E22" s="7">
        <v>0</v>
      </c>
      <c r="F22" s="7">
        <v>0</v>
      </c>
      <c r="G22" s="7">
        <v>0</v>
      </c>
      <c r="H22" s="7">
        <v>0</v>
      </c>
      <c r="I22" s="12">
        <v>0</v>
      </c>
      <c r="J22" s="58">
        <v>0</v>
      </c>
    </row>
    <row r="23" spans="1:10" ht="17.100000000000001" customHeight="1">
      <c r="A23" s="248">
        <v>18</v>
      </c>
      <c r="B23" s="48" t="s">
        <v>44</v>
      </c>
      <c r="C23" s="9">
        <v>0</v>
      </c>
      <c r="D23" s="7">
        <v>0</v>
      </c>
      <c r="E23" s="7">
        <v>0</v>
      </c>
      <c r="F23" s="7">
        <v>0</v>
      </c>
      <c r="G23" s="7">
        <v>226</v>
      </c>
      <c r="H23" s="7">
        <v>0</v>
      </c>
      <c r="I23" s="12">
        <v>0</v>
      </c>
      <c r="J23" s="58">
        <v>226</v>
      </c>
    </row>
    <row r="24" spans="1:10" ht="17.100000000000001" customHeight="1">
      <c r="A24" s="248">
        <v>19</v>
      </c>
      <c r="B24" s="48" t="s">
        <v>45</v>
      </c>
      <c r="C24" s="9">
        <v>0</v>
      </c>
      <c r="D24" s="7">
        <v>0</v>
      </c>
      <c r="E24" s="7">
        <v>0</v>
      </c>
      <c r="F24" s="7">
        <v>0</v>
      </c>
      <c r="G24" s="7">
        <v>28</v>
      </c>
      <c r="H24" s="7">
        <v>0</v>
      </c>
      <c r="I24" s="12">
        <v>0</v>
      </c>
      <c r="J24" s="58">
        <v>28</v>
      </c>
    </row>
    <row r="25" spans="1:10" ht="17.100000000000001" customHeight="1">
      <c r="A25" s="248">
        <v>20</v>
      </c>
      <c r="B25" s="48" t="s">
        <v>46</v>
      </c>
      <c r="C25" s="9">
        <v>0</v>
      </c>
      <c r="D25" s="7">
        <v>0</v>
      </c>
      <c r="E25" s="7">
        <v>0</v>
      </c>
      <c r="F25" s="7">
        <v>0</v>
      </c>
      <c r="G25" s="7">
        <v>0</v>
      </c>
      <c r="H25" s="7">
        <v>0</v>
      </c>
      <c r="I25" s="12">
        <v>0</v>
      </c>
      <c r="J25" s="58">
        <v>0</v>
      </c>
    </row>
    <row r="26" spans="1:10" ht="17.100000000000001" customHeight="1">
      <c r="A26" s="248">
        <v>21</v>
      </c>
      <c r="B26" s="48" t="s">
        <v>47</v>
      </c>
      <c r="C26" s="9">
        <v>0</v>
      </c>
      <c r="D26" s="7">
        <v>0</v>
      </c>
      <c r="E26" s="7">
        <v>0</v>
      </c>
      <c r="F26" s="7">
        <v>0</v>
      </c>
      <c r="G26" s="7">
        <v>0</v>
      </c>
      <c r="H26" s="7">
        <v>0</v>
      </c>
      <c r="I26" s="12">
        <v>0</v>
      </c>
      <c r="J26" s="58">
        <v>0</v>
      </c>
    </row>
    <row r="27" spans="1:10" ht="17.100000000000001" customHeight="1">
      <c r="A27" s="248">
        <v>22</v>
      </c>
      <c r="B27" s="48" t="s">
        <v>48</v>
      </c>
      <c r="C27" s="9">
        <v>0</v>
      </c>
      <c r="D27" s="7">
        <v>0</v>
      </c>
      <c r="E27" s="7">
        <v>0</v>
      </c>
      <c r="F27" s="7">
        <v>0</v>
      </c>
      <c r="G27" s="7">
        <v>0</v>
      </c>
      <c r="H27" s="7">
        <v>0</v>
      </c>
      <c r="I27" s="12">
        <v>0</v>
      </c>
      <c r="J27" s="58">
        <v>0</v>
      </c>
    </row>
    <row r="28" spans="1:10" ht="17.100000000000001" customHeight="1">
      <c r="A28" s="248">
        <v>23</v>
      </c>
      <c r="B28" s="48" t="s">
        <v>49</v>
      </c>
      <c r="C28" s="9">
        <v>0</v>
      </c>
      <c r="D28" s="7">
        <v>0</v>
      </c>
      <c r="E28" s="7">
        <v>0</v>
      </c>
      <c r="F28" s="7">
        <v>0</v>
      </c>
      <c r="G28" s="7">
        <v>129</v>
      </c>
      <c r="H28" s="7">
        <v>0</v>
      </c>
      <c r="I28" s="12">
        <v>0</v>
      </c>
      <c r="J28" s="58">
        <v>129</v>
      </c>
    </row>
    <row r="29" spans="1:10" ht="17.100000000000001" customHeight="1">
      <c r="A29" s="248">
        <v>24</v>
      </c>
      <c r="B29" s="48" t="s">
        <v>50</v>
      </c>
      <c r="C29" s="9">
        <v>0</v>
      </c>
      <c r="D29" s="7">
        <v>0</v>
      </c>
      <c r="E29" s="7">
        <v>0</v>
      </c>
      <c r="F29" s="7">
        <v>0</v>
      </c>
      <c r="G29" s="7">
        <v>282</v>
      </c>
      <c r="H29" s="7">
        <v>0</v>
      </c>
      <c r="I29" s="12">
        <v>0</v>
      </c>
      <c r="J29" s="58">
        <v>282</v>
      </c>
    </row>
    <row r="30" spans="1:10" ht="17.100000000000001" customHeight="1">
      <c r="A30" s="248">
        <v>25</v>
      </c>
      <c r="B30" s="48" t="s">
        <v>51</v>
      </c>
      <c r="C30" s="9">
        <v>0</v>
      </c>
      <c r="D30" s="7">
        <v>0</v>
      </c>
      <c r="E30" s="7">
        <v>0</v>
      </c>
      <c r="F30" s="7">
        <v>0</v>
      </c>
      <c r="G30" s="7">
        <v>164</v>
      </c>
      <c r="H30" s="7">
        <v>0</v>
      </c>
      <c r="I30" s="12">
        <v>0</v>
      </c>
      <c r="J30" s="58">
        <v>164</v>
      </c>
    </row>
    <row r="31" spans="1:10" ht="17.100000000000001" customHeight="1">
      <c r="A31" s="248">
        <v>26</v>
      </c>
      <c r="B31" s="48" t="s">
        <v>52</v>
      </c>
      <c r="C31" s="9">
        <v>0</v>
      </c>
      <c r="D31" s="7">
        <v>0</v>
      </c>
      <c r="E31" s="7">
        <v>0</v>
      </c>
      <c r="F31" s="7">
        <v>18</v>
      </c>
      <c r="G31" s="7">
        <v>47</v>
      </c>
      <c r="H31" s="7">
        <v>0</v>
      </c>
      <c r="I31" s="12">
        <v>0</v>
      </c>
      <c r="J31" s="58">
        <v>65</v>
      </c>
    </row>
    <row r="32" spans="1:10" ht="17.100000000000001" customHeight="1">
      <c r="A32" s="248">
        <v>27</v>
      </c>
      <c r="B32" s="48" t="s">
        <v>53</v>
      </c>
      <c r="C32" s="9">
        <v>0</v>
      </c>
      <c r="D32" s="7">
        <v>0</v>
      </c>
      <c r="E32" s="7">
        <v>0</v>
      </c>
      <c r="F32" s="7">
        <v>0</v>
      </c>
      <c r="G32" s="7">
        <v>23</v>
      </c>
      <c r="H32" s="7">
        <v>0</v>
      </c>
      <c r="I32" s="12">
        <v>0</v>
      </c>
      <c r="J32" s="58">
        <v>23</v>
      </c>
    </row>
    <row r="33" spans="1:10" ht="17.100000000000001" customHeight="1" thickBot="1">
      <c r="A33" s="249">
        <v>28</v>
      </c>
      <c r="B33" s="49" t="s">
        <v>54</v>
      </c>
      <c r="C33" s="19">
        <v>0</v>
      </c>
      <c r="D33" s="16">
        <v>0</v>
      </c>
      <c r="E33" s="16">
        <v>0</v>
      </c>
      <c r="F33" s="16">
        <v>0</v>
      </c>
      <c r="G33" s="16">
        <v>0</v>
      </c>
      <c r="H33" s="16">
        <v>0</v>
      </c>
      <c r="I33" s="35">
        <v>0</v>
      </c>
      <c r="J33" s="59">
        <v>0</v>
      </c>
    </row>
    <row r="34" spans="1:10" ht="17.100000000000001" customHeight="1">
      <c r="A34" s="1141" t="s">
        <v>467</v>
      </c>
      <c r="B34" s="1128"/>
      <c r="C34" s="1128"/>
      <c r="D34" s="1128"/>
      <c r="E34" s="1128"/>
      <c r="F34" s="1128"/>
      <c r="G34" s="1128"/>
      <c r="H34" s="1128"/>
      <c r="I34" s="1128"/>
      <c r="J34" s="1128"/>
    </row>
    <row r="35" spans="1:10" ht="17.100000000000001" customHeight="1">
      <c r="A35" s="1141" t="s">
        <v>472</v>
      </c>
      <c r="B35" s="1128"/>
      <c r="C35" s="1128"/>
      <c r="D35" s="1128"/>
      <c r="E35" s="1128"/>
      <c r="F35" s="1128"/>
      <c r="G35" s="1128"/>
      <c r="H35" s="1128"/>
      <c r="I35" s="1128"/>
      <c r="J35" s="1128"/>
    </row>
    <row r="37" spans="1:10" ht="15" customHeight="1">
      <c r="A37" s="1023" t="s">
        <v>918</v>
      </c>
    </row>
  </sheetData>
  <mergeCells count="4">
    <mergeCell ref="A2:J2"/>
    <mergeCell ref="A3:J3"/>
    <mergeCell ref="A34:J34"/>
    <mergeCell ref="A35:J35"/>
  </mergeCells>
  <hyperlinks>
    <hyperlink ref="A1" location="'Table of Contents'!A1" display="Return to Table of Contents" xr:uid="{0FF463E8-4291-4DDA-BD69-F4EFFBA2B48D}"/>
    <hyperlink ref="A37" location="'Table of Contents'!A1" display="Return to Table of Contents" xr:uid="{E78AFFC9-F824-4075-8C5A-7F244AF247D0}"/>
  </hyperlinks>
  <pageMargins left="0.2" right="0.2" top="0.5" bottom="0.5" header="0" footer="0"/>
  <pageSetup paperSize="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showGridLines="0" zoomScaleNormal="100" workbookViewId="0">
      <selection activeCell="F4" sqref="F4:G4"/>
    </sheetView>
  </sheetViews>
  <sheetFormatPr defaultColWidth="11" defaultRowHeight="15" customHeight="1"/>
  <cols>
    <col min="1" max="1" width="10" bestFit="1" customWidth="1"/>
    <col min="2" max="2" width="8" bestFit="1" customWidth="1"/>
    <col min="3" max="3" width="6" bestFit="1" customWidth="1"/>
    <col min="4" max="4" width="9" bestFit="1" customWidth="1"/>
    <col min="5" max="5" width="6" bestFit="1" customWidth="1"/>
    <col min="6" max="7" width="12" bestFit="1" customWidth="1"/>
    <col min="8" max="9" width="9" bestFit="1" customWidth="1"/>
    <col min="10" max="11" width="8" bestFit="1" customWidth="1"/>
    <col min="12" max="13" width="6" bestFit="1" customWidth="1"/>
    <col min="14" max="14" width="9" bestFit="1" customWidth="1"/>
    <col min="15" max="15" width="6" bestFit="1" customWidth="1"/>
    <col min="16" max="16" width="9" bestFit="1" customWidth="1"/>
    <col min="17" max="17" width="8" bestFit="1" customWidth="1"/>
  </cols>
  <sheetData>
    <row r="1" spans="1:17" ht="15" customHeight="1">
      <c r="A1" s="1023" t="s">
        <v>918</v>
      </c>
    </row>
    <row r="2" spans="1:17" ht="82.9" customHeight="1">
      <c r="A2" s="1134" t="s">
        <v>447</v>
      </c>
      <c r="B2" s="1135"/>
      <c r="C2" s="1135"/>
      <c r="D2" s="1135"/>
      <c r="E2" s="1135"/>
      <c r="F2" s="1135"/>
      <c r="G2" s="1135"/>
      <c r="H2" s="1135"/>
      <c r="I2" s="1135"/>
      <c r="J2" s="1135"/>
      <c r="K2" s="1135"/>
      <c r="L2" s="1135"/>
      <c r="M2" s="1135"/>
      <c r="N2" s="1135"/>
      <c r="O2" s="1135"/>
      <c r="P2" s="1135"/>
      <c r="Q2" s="1135"/>
    </row>
    <row r="3" spans="1:17" ht="15" customHeight="1" thickBot="1"/>
    <row r="4" spans="1:17" ht="35.1" customHeight="1">
      <c r="A4" s="1136" t="s">
        <v>1</v>
      </c>
      <c r="B4" s="1138" t="s">
        <v>353</v>
      </c>
      <c r="C4" s="1139"/>
      <c r="D4" s="1139" t="s">
        <v>10</v>
      </c>
      <c r="E4" s="1139"/>
      <c r="F4" s="1140" t="s">
        <v>329</v>
      </c>
      <c r="G4" s="1139"/>
      <c r="H4" s="1140" t="s">
        <v>20</v>
      </c>
      <c r="I4" s="1139"/>
      <c r="J4" s="1140" t="s">
        <v>21</v>
      </c>
      <c r="K4" s="1139"/>
      <c r="L4" s="1140" t="s">
        <v>22</v>
      </c>
      <c r="M4" s="1139"/>
      <c r="N4" s="1139" t="s">
        <v>12</v>
      </c>
      <c r="O4" s="1139"/>
      <c r="P4" s="1139" t="s">
        <v>7</v>
      </c>
      <c r="Q4" s="1142"/>
    </row>
    <row r="5" spans="1:17" ht="17.100000000000001" customHeight="1">
      <c r="A5" s="1137"/>
      <c r="B5" s="28" t="s">
        <v>13</v>
      </c>
      <c r="C5" s="29" t="s">
        <v>14</v>
      </c>
      <c r="D5" s="29" t="s">
        <v>13</v>
      </c>
      <c r="E5" s="29" t="s">
        <v>14</v>
      </c>
      <c r="F5" s="29" t="s">
        <v>13</v>
      </c>
      <c r="G5" s="29" t="s">
        <v>14</v>
      </c>
      <c r="H5" s="29" t="s">
        <v>13</v>
      </c>
      <c r="I5" s="29" t="s">
        <v>14</v>
      </c>
      <c r="J5" s="29" t="s">
        <v>13</v>
      </c>
      <c r="K5" s="29" t="s">
        <v>14</v>
      </c>
      <c r="L5" s="29" t="s">
        <v>13</v>
      </c>
      <c r="M5" s="29" t="s">
        <v>14</v>
      </c>
      <c r="N5" s="29" t="s">
        <v>13</v>
      </c>
      <c r="O5" s="29" t="s">
        <v>14</v>
      </c>
      <c r="P5" s="29" t="s">
        <v>13</v>
      </c>
      <c r="Q5" s="30" t="s">
        <v>14</v>
      </c>
    </row>
    <row r="6" spans="1:17" ht="17.100000000000001" customHeight="1" thickBot="1">
      <c r="A6" s="154" t="s">
        <v>452</v>
      </c>
      <c r="B6" s="22">
        <v>61012</v>
      </c>
      <c r="C6" s="23">
        <v>16.755968483004299</v>
      </c>
      <c r="D6" s="24">
        <v>120172</v>
      </c>
      <c r="E6" s="23">
        <v>33.0033148321574</v>
      </c>
      <c r="F6" s="24">
        <v>13436</v>
      </c>
      <c r="G6" s="23">
        <v>3.6899821762545999</v>
      </c>
      <c r="H6" s="24">
        <v>13274</v>
      </c>
      <c r="I6" s="23">
        <v>3.6454914712417001</v>
      </c>
      <c r="J6" s="24">
        <v>14604</v>
      </c>
      <c r="K6" s="23">
        <v>4.0107546667179301</v>
      </c>
      <c r="L6" s="24">
        <v>8869</v>
      </c>
      <c r="M6" s="23">
        <v>2.4357287824651701</v>
      </c>
      <c r="N6" s="24">
        <v>132754</v>
      </c>
      <c r="O6" s="25">
        <v>36.458759588158898</v>
      </c>
      <c r="P6" s="26">
        <v>364121</v>
      </c>
      <c r="Q6" s="27">
        <v>100</v>
      </c>
    </row>
    <row r="7" spans="1:17" ht="17.100000000000001" customHeight="1">
      <c r="A7" s="1141" t="s">
        <v>465</v>
      </c>
      <c r="B7" s="1128"/>
      <c r="C7" s="1128"/>
      <c r="D7" s="1128"/>
      <c r="E7" s="1128"/>
      <c r="F7" s="1128"/>
      <c r="G7" s="1128"/>
      <c r="H7" s="1128"/>
      <c r="I7" s="1128"/>
      <c r="J7" s="1128"/>
      <c r="K7" s="1128"/>
      <c r="L7" s="1128"/>
      <c r="M7" s="1128"/>
      <c r="N7" s="1128"/>
      <c r="O7" s="1128"/>
      <c r="P7" s="1128"/>
      <c r="Q7" s="1128"/>
    </row>
    <row r="8" spans="1:17" ht="17.100000000000001" customHeight="1">
      <c r="A8" s="1122" t="s">
        <v>453</v>
      </c>
      <c r="B8" s="1123"/>
      <c r="C8" s="1123"/>
      <c r="D8" s="1123"/>
      <c r="E8" s="1123"/>
      <c r="F8" s="1123"/>
      <c r="G8" s="1123"/>
      <c r="H8" s="1123"/>
      <c r="I8" s="1123"/>
      <c r="J8" s="1123"/>
      <c r="K8" s="1123"/>
      <c r="L8" s="1123"/>
      <c r="M8" s="1123"/>
      <c r="N8" s="1123"/>
      <c r="O8" s="1123"/>
      <c r="P8" s="1123"/>
      <c r="Q8" s="1123"/>
    </row>
    <row r="9" spans="1:17" ht="17.100000000000001" customHeight="1">
      <c r="A9" s="1122" t="s">
        <v>68</v>
      </c>
      <c r="B9" s="1123"/>
      <c r="C9" s="1123"/>
      <c r="D9" s="1123"/>
      <c r="E9" s="1123"/>
      <c r="F9" s="1123"/>
      <c r="G9" s="1123"/>
      <c r="H9" s="1123"/>
      <c r="I9" s="1123"/>
      <c r="J9" s="1123"/>
      <c r="K9" s="1123"/>
      <c r="L9" s="1123"/>
      <c r="M9" s="1123"/>
      <c r="N9" s="1123"/>
      <c r="O9" s="1123"/>
      <c r="P9" s="1123"/>
      <c r="Q9" s="1123"/>
    </row>
    <row r="11" spans="1:17" ht="15" customHeight="1">
      <c r="A11" s="1023" t="s">
        <v>918</v>
      </c>
    </row>
    <row r="18" spans="3:19" ht="15" customHeight="1">
      <c r="C18" s="1127"/>
      <c r="D18" s="1128"/>
      <c r="E18" s="1128"/>
      <c r="F18" s="1128"/>
      <c r="G18" s="1128"/>
      <c r="H18" s="1128"/>
      <c r="I18" s="1128"/>
      <c r="J18" s="1128"/>
      <c r="K18" s="1128"/>
      <c r="L18" s="1128"/>
      <c r="M18" s="1128"/>
      <c r="N18" s="1128"/>
      <c r="O18" s="1128"/>
      <c r="P18" s="1128"/>
      <c r="Q18" s="1128"/>
      <c r="R18" s="1128"/>
      <c r="S18" s="1128"/>
    </row>
    <row r="19" spans="3:19" ht="15" customHeight="1">
      <c r="C19" s="1127"/>
      <c r="D19" s="1128"/>
      <c r="E19" s="1128"/>
      <c r="F19" s="1128"/>
      <c r="G19" s="1128"/>
      <c r="H19" s="1128"/>
      <c r="I19" s="1128"/>
      <c r="J19" s="1128"/>
      <c r="K19" s="1128"/>
      <c r="L19" s="1128"/>
      <c r="M19" s="1128"/>
      <c r="N19" s="1128"/>
      <c r="O19" s="1128"/>
      <c r="P19" s="1128"/>
      <c r="Q19" s="1128"/>
      <c r="R19" s="1128"/>
      <c r="S19" s="1128"/>
    </row>
    <row r="20" spans="3:19" ht="15" customHeight="1">
      <c r="C20" s="1127"/>
      <c r="D20" s="1128"/>
      <c r="E20" s="1128"/>
      <c r="F20" s="1128"/>
      <c r="G20" s="1128"/>
      <c r="H20" s="1128"/>
      <c r="I20" s="1128"/>
      <c r="J20" s="1128"/>
      <c r="K20" s="1128"/>
      <c r="L20" s="1128"/>
      <c r="M20" s="1128"/>
      <c r="N20" s="1128"/>
      <c r="O20" s="1128"/>
      <c r="P20" s="1128"/>
      <c r="Q20" s="1128"/>
      <c r="R20" s="1128"/>
      <c r="S20" s="1128"/>
    </row>
    <row r="21" spans="3:19" ht="15" customHeight="1">
      <c r="C21" s="1127"/>
      <c r="D21" s="1128"/>
      <c r="E21" s="1128"/>
      <c r="F21" s="1128"/>
      <c r="G21" s="1128"/>
      <c r="H21" s="1128"/>
      <c r="I21" s="1128"/>
      <c r="J21" s="1128"/>
      <c r="K21" s="1128"/>
      <c r="L21" s="1128"/>
      <c r="M21" s="1128"/>
      <c r="N21" s="1128"/>
      <c r="O21" s="1128"/>
      <c r="P21" s="1128"/>
      <c r="Q21" s="1128"/>
      <c r="R21" s="1128"/>
      <c r="S21" s="1128"/>
    </row>
  </sheetData>
  <mergeCells count="17">
    <mergeCell ref="C21:S21"/>
    <mergeCell ref="B4:C4"/>
    <mergeCell ref="D4:E4"/>
    <mergeCell ref="F4:G4"/>
    <mergeCell ref="H4:I4"/>
    <mergeCell ref="J4:K4"/>
    <mergeCell ref="A7:Q7"/>
    <mergeCell ref="A8:Q8"/>
    <mergeCell ref="A9:Q9"/>
    <mergeCell ref="L4:M4"/>
    <mergeCell ref="N4:O4"/>
    <mergeCell ref="P4:Q4"/>
    <mergeCell ref="A2:Q2"/>
    <mergeCell ref="C18:S18"/>
    <mergeCell ref="C19:S19"/>
    <mergeCell ref="C20:S20"/>
    <mergeCell ref="A4:A5"/>
  </mergeCells>
  <hyperlinks>
    <hyperlink ref="A11" location="'Table of Contents'!A1" display="Return to Table of Contents" xr:uid="{3FF10340-C254-4E8E-822A-2A5B36BBD847}"/>
    <hyperlink ref="A1" location="'Table of Contents'!A1" display="Return to Table of Contents" xr:uid="{7C90F9F2-EF25-4BCC-8D46-E1CA5E04DCFE}"/>
  </hyperlinks>
  <pageMargins left="0.2" right="0.2" top="0.5" bottom="0.5" header="0" footer="0"/>
  <pageSetup paperSize="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6EDF-12EA-4224-BA20-003737A7B36C}">
  <dimension ref="A1:W42"/>
  <sheetViews>
    <sheetView showGridLines="0" topLeftCell="A12" zoomScaleNormal="100" workbookViewId="0">
      <selection activeCell="A42" sqref="A42"/>
    </sheetView>
  </sheetViews>
  <sheetFormatPr defaultColWidth="11" defaultRowHeight="15" customHeight="1"/>
  <cols>
    <col min="1" max="1" width="10" style="50" customWidth="1"/>
    <col min="2" max="2" width="58"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1023" t="s">
        <v>918</v>
      </c>
    </row>
    <row r="2" spans="1:23" ht="110.45" customHeight="1">
      <c r="A2" s="1132" t="s">
        <v>491</v>
      </c>
      <c r="B2" s="1212"/>
      <c r="C2" s="1212"/>
      <c r="D2" s="1212"/>
      <c r="E2" s="1212"/>
      <c r="F2" s="1212"/>
      <c r="G2" s="1212"/>
      <c r="H2" s="1212"/>
      <c r="I2" s="1212"/>
      <c r="J2" s="1212"/>
      <c r="K2" s="1212"/>
      <c r="L2" s="1212"/>
      <c r="M2" s="1212"/>
      <c r="N2" s="1212"/>
      <c r="O2" s="1212"/>
      <c r="P2" s="1212"/>
      <c r="Q2" s="1212"/>
      <c r="R2" s="1212"/>
      <c r="S2" s="1212"/>
      <c r="T2" s="1212"/>
      <c r="U2" s="1212"/>
      <c r="V2" s="1212"/>
      <c r="W2" s="1212"/>
    </row>
    <row r="3" spans="1:23" ht="19.899999999999999" customHeight="1" thickBot="1">
      <c r="A3" s="1213" t="s">
        <v>916</v>
      </c>
      <c r="B3" s="1259"/>
      <c r="C3" s="1259"/>
      <c r="D3" s="1259"/>
      <c r="E3" s="1259"/>
      <c r="F3" s="1259"/>
      <c r="G3" s="1259"/>
      <c r="H3" s="1259"/>
      <c r="I3" s="1259"/>
      <c r="J3" s="1259"/>
      <c r="K3" s="1259"/>
      <c r="L3" s="1259"/>
      <c r="M3" s="1259"/>
      <c r="N3" s="1259"/>
      <c r="O3" s="1259"/>
      <c r="P3" s="1259"/>
      <c r="Q3" s="1259"/>
      <c r="R3" s="1259"/>
      <c r="S3" s="1259"/>
      <c r="T3" s="1259"/>
      <c r="U3" s="1259"/>
      <c r="V3" s="1259"/>
      <c r="W3" s="1259"/>
    </row>
    <row r="4" spans="1:23" ht="17.100000000000001" customHeight="1">
      <c r="A4" s="1241" t="s">
        <v>360</v>
      </c>
      <c r="B4" s="1243" t="s">
        <v>359</v>
      </c>
      <c r="C4" s="1262" t="s">
        <v>475</v>
      </c>
      <c r="D4" s="1263"/>
      <c r="E4" s="1263"/>
      <c r="F4" s="1263"/>
      <c r="G4" s="1263"/>
      <c r="H4" s="1263"/>
      <c r="I4" s="1263"/>
      <c r="J4" s="1263"/>
      <c r="K4" s="1263"/>
      <c r="L4" s="1263"/>
      <c r="M4" s="1263"/>
      <c r="N4" s="1263"/>
      <c r="O4" s="1263"/>
      <c r="P4" s="1263"/>
      <c r="Q4" s="1263"/>
      <c r="R4" s="1263"/>
      <c r="S4" s="1263"/>
      <c r="T4" s="1264"/>
      <c r="U4" s="1265" t="s">
        <v>118</v>
      </c>
      <c r="V4" s="1265"/>
      <c r="W4" s="1266"/>
    </row>
    <row r="5" spans="1:23" ht="53.1" customHeight="1">
      <c r="A5" s="1260"/>
      <c r="B5" s="1261"/>
      <c r="C5" s="1268" t="s">
        <v>64</v>
      </c>
      <c r="D5" s="1269"/>
      <c r="E5" s="1257" t="s">
        <v>123</v>
      </c>
      <c r="F5" s="1257"/>
      <c r="G5" s="1269" t="s">
        <v>122</v>
      </c>
      <c r="H5" s="1269"/>
      <c r="I5" s="1269" t="s">
        <v>353</v>
      </c>
      <c r="J5" s="1269"/>
      <c r="K5" s="1257" t="s">
        <v>362</v>
      </c>
      <c r="L5" s="1257"/>
      <c r="M5" s="1257" t="s">
        <v>12</v>
      </c>
      <c r="N5" s="1257"/>
      <c r="O5" s="1257" t="s">
        <v>363</v>
      </c>
      <c r="P5" s="1257"/>
      <c r="Q5" s="1257" t="s">
        <v>21</v>
      </c>
      <c r="R5" s="1258"/>
      <c r="S5" s="974" t="s">
        <v>7</v>
      </c>
      <c r="T5" s="975" t="s">
        <v>119</v>
      </c>
      <c r="U5" s="1267"/>
      <c r="V5" s="1267"/>
      <c r="W5" s="1162"/>
    </row>
    <row r="6" spans="1:23" ht="16.899999999999999" customHeight="1">
      <c r="A6" s="1242"/>
      <c r="B6" s="1244"/>
      <c r="C6" s="1002" t="s">
        <v>18</v>
      </c>
      <c r="D6" s="1000" t="s">
        <v>24</v>
      </c>
      <c r="E6" s="1000" t="s">
        <v>18</v>
      </c>
      <c r="F6" s="1000" t="s">
        <v>24</v>
      </c>
      <c r="G6" s="1000" t="s">
        <v>18</v>
      </c>
      <c r="H6" s="1000" t="s">
        <v>24</v>
      </c>
      <c r="I6" s="1000" t="s">
        <v>18</v>
      </c>
      <c r="J6" s="1000" t="s">
        <v>24</v>
      </c>
      <c r="K6" s="1000" t="s">
        <v>18</v>
      </c>
      <c r="L6" s="1000" t="s">
        <v>24</v>
      </c>
      <c r="M6" s="1000" t="s">
        <v>18</v>
      </c>
      <c r="N6" s="1000" t="s">
        <v>24</v>
      </c>
      <c r="O6" s="1000" t="s">
        <v>18</v>
      </c>
      <c r="P6" s="1000" t="s">
        <v>24</v>
      </c>
      <c r="Q6" s="1000" t="s">
        <v>18</v>
      </c>
      <c r="R6" s="1001" t="s">
        <v>24</v>
      </c>
      <c r="S6" s="974" t="s">
        <v>117</v>
      </c>
      <c r="T6" s="1003" t="s">
        <v>7</v>
      </c>
      <c r="U6" s="1004" t="s">
        <v>116</v>
      </c>
      <c r="V6" s="1000" t="s">
        <v>115</v>
      </c>
      <c r="W6" s="1005" t="s">
        <v>114</v>
      </c>
    </row>
    <row r="7" spans="1:23" ht="17.100000000000001" customHeight="1">
      <c r="A7" s="996">
        <v>0</v>
      </c>
      <c r="B7" s="988" t="s">
        <v>26</v>
      </c>
      <c r="C7" s="1006">
        <v>41</v>
      </c>
      <c r="D7" s="1007">
        <v>3</v>
      </c>
      <c r="E7" s="1007">
        <v>39</v>
      </c>
      <c r="F7" s="1007">
        <v>2</v>
      </c>
      <c r="G7" s="1007">
        <v>5</v>
      </c>
      <c r="H7" s="1007">
        <v>1</v>
      </c>
      <c r="I7" s="1007">
        <v>471</v>
      </c>
      <c r="J7" s="1007">
        <v>54</v>
      </c>
      <c r="K7" s="1007">
        <v>855</v>
      </c>
      <c r="L7" s="1007">
        <v>84</v>
      </c>
      <c r="M7" s="1007">
        <v>1467</v>
      </c>
      <c r="N7" s="1007">
        <v>154</v>
      </c>
      <c r="O7" s="1007">
        <v>2</v>
      </c>
      <c r="P7" s="1007">
        <v>1</v>
      </c>
      <c r="Q7" s="1007">
        <v>107</v>
      </c>
      <c r="R7" s="1008">
        <v>11</v>
      </c>
      <c r="S7" s="1009">
        <v>80</v>
      </c>
      <c r="T7" s="1010">
        <v>3377</v>
      </c>
      <c r="U7" s="1011">
        <v>198</v>
      </c>
      <c r="V7" s="1007">
        <v>83</v>
      </c>
      <c r="W7" s="1012">
        <v>2079</v>
      </c>
    </row>
    <row r="8" spans="1:23" ht="17.100000000000001" customHeight="1">
      <c r="A8" s="247">
        <v>1</v>
      </c>
      <c r="B8" s="55" t="s">
        <v>27</v>
      </c>
      <c r="C8" s="310" t="s">
        <v>917</v>
      </c>
      <c r="D8" s="311" t="s">
        <v>917</v>
      </c>
      <c r="E8" s="311" t="s">
        <v>917</v>
      </c>
      <c r="F8" s="311" t="s">
        <v>917</v>
      </c>
      <c r="G8" s="311" t="s">
        <v>917</v>
      </c>
      <c r="H8" s="311" t="s">
        <v>917</v>
      </c>
      <c r="I8" s="311" t="s">
        <v>917</v>
      </c>
      <c r="J8" s="311" t="s">
        <v>917</v>
      </c>
      <c r="K8" s="311" t="s">
        <v>917</v>
      </c>
      <c r="L8" s="311" t="s">
        <v>917</v>
      </c>
      <c r="M8" s="311" t="s">
        <v>917</v>
      </c>
      <c r="N8" s="311" t="s">
        <v>917</v>
      </c>
      <c r="O8" s="311" t="s">
        <v>917</v>
      </c>
      <c r="P8" s="311" t="s">
        <v>917</v>
      </c>
      <c r="Q8" s="311" t="s">
        <v>917</v>
      </c>
      <c r="R8" s="312" t="s">
        <v>917</v>
      </c>
      <c r="S8" s="71" t="s">
        <v>917</v>
      </c>
      <c r="T8" s="313" t="s">
        <v>917</v>
      </c>
      <c r="U8" s="314" t="s">
        <v>917</v>
      </c>
      <c r="V8" s="311" t="s">
        <v>917</v>
      </c>
      <c r="W8" s="315" t="s">
        <v>917</v>
      </c>
    </row>
    <row r="9" spans="1:23" ht="17.100000000000001" customHeight="1">
      <c r="A9" s="248">
        <v>2</v>
      </c>
      <c r="B9" s="48" t="s">
        <v>28</v>
      </c>
      <c r="C9" s="316">
        <v>5</v>
      </c>
      <c r="D9" s="317">
        <v>1</v>
      </c>
      <c r="E9" s="317">
        <v>8</v>
      </c>
      <c r="F9" s="317">
        <v>1</v>
      </c>
      <c r="G9" s="317">
        <v>0</v>
      </c>
      <c r="H9" s="317">
        <v>0</v>
      </c>
      <c r="I9" s="317">
        <v>111</v>
      </c>
      <c r="J9" s="317">
        <v>15</v>
      </c>
      <c r="K9" s="317">
        <v>99</v>
      </c>
      <c r="L9" s="317">
        <v>11</v>
      </c>
      <c r="M9" s="317">
        <v>51</v>
      </c>
      <c r="N9" s="317">
        <v>13</v>
      </c>
      <c r="O9" s="317">
        <v>1</v>
      </c>
      <c r="P9" s="317">
        <v>0</v>
      </c>
      <c r="Q9" s="317">
        <v>25</v>
      </c>
      <c r="R9" s="318">
        <v>1</v>
      </c>
      <c r="S9" s="63">
        <v>13</v>
      </c>
      <c r="T9" s="319">
        <v>355</v>
      </c>
      <c r="U9" s="320">
        <v>18</v>
      </c>
      <c r="V9" s="317">
        <v>15</v>
      </c>
      <c r="W9" s="321">
        <v>260</v>
      </c>
    </row>
    <row r="10" spans="1:23" ht="17.100000000000001" customHeight="1">
      <c r="A10" s="248">
        <v>3</v>
      </c>
      <c r="B10" s="48" t="s">
        <v>29</v>
      </c>
      <c r="C10" s="316">
        <v>0</v>
      </c>
      <c r="D10" s="317">
        <v>0</v>
      </c>
      <c r="E10" s="317">
        <v>0</v>
      </c>
      <c r="F10" s="317">
        <v>0</v>
      </c>
      <c r="G10" s="317">
        <v>0</v>
      </c>
      <c r="H10" s="317">
        <v>0</v>
      </c>
      <c r="I10" s="317">
        <v>1</v>
      </c>
      <c r="J10" s="317">
        <v>0</v>
      </c>
      <c r="K10" s="317">
        <v>4</v>
      </c>
      <c r="L10" s="317">
        <v>2</v>
      </c>
      <c r="M10" s="317">
        <v>35</v>
      </c>
      <c r="N10" s="317">
        <v>5</v>
      </c>
      <c r="O10" s="317">
        <v>0</v>
      </c>
      <c r="P10" s="317">
        <v>0</v>
      </c>
      <c r="Q10" s="317">
        <v>3</v>
      </c>
      <c r="R10" s="318">
        <v>0</v>
      </c>
      <c r="S10" s="63">
        <v>2</v>
      </c>
      <c r="T10" s="319">
        <v>52</v>
      </c>
      <c r="U10" s="320">
        <v>2</v>
      </c>
      <c r="V10" s="317">
        <v>0</v>
      </c>
      <c r="W10" s="321">
        <v>45</v>
      </c>
    </row>
    <row r="11" spans="1:23" ht="17.100000000000001" customHeight="1">
      <c r="A11" s="248">
        <v>4</v>
      </c>
      <c r="B11" s="48" t="s">
        <v>30</v>
      </c>
      <c r="C11" s="316">
        <v>0</v>
      </c>
      <c r="D11" s="317">
        <v>0</v>
      </c>
      <c r="E11" s="317">
        <v>0</v>
      </c>
      <c r="F11" s="317">
        <v>0</v>
      </c>
      <c r="G11" s="317">
        <v>0</v>
      </c>
      <c r="H11" s="317">
        <v>0</v>
      </c>
      <c r="I11" s="317">
        <v>6</v>
      </c>
      <c r="J11" s="317">
        <v>0</v>
      </c>
      <c r="K11" s="317">
        <v>3</v>
      </c>
      <c r="L11" s="317">
        <v>1</v>
      </c>
      <c r="M11" s="317">
        <v>61</v>
      </c>
      <c r="N11" s="317">
        <v>14</v>
      </c>
      <c r="O11" s="317">
        <v>0</v>
      </c>
      <c r="P11" s="317">
        <v>0</v>
      </c>
      <c r="Q11" s="317">
        <v>0</v>
      </c>
      <c r="R11" s="318">
        <v>0</v>
      </c>
      <c r="S11" s="63">
        <v>0</v>
      </c>
      <c r="T11" s="319">
        <v>85</v>
      </c>
      <c r="U11" s="320">
        <v>0</v>
      </c>
      <c r="V11" s="317">
        <v>0</v>
      </c>
      <c r="W11" s="321">
        <v>42</v>
      </c>
    </row>
    <row r="12" spans="1:23" ht="17.100000000000001" customHeight="1">
      <c r="A12" s="248">
        <v>5</v>
      </c>
      <c r="B12" s="48" t="s">
        <v>31</v>
      </c>
      <c r="C12" s="316">
        <v>1</v>
      </c>
      <c r="D12" s="317">
        <v>0</v>
      </c>
      <c r="E12" s="317">
        <v>1</v>
      </c>
      <c r="F12" s="317">
        <v>0</v>
      </c>
      <c r="G12" s="317">
        <v>0</v>
      </c>
      <c r="H12" s="317">
        <v>0</v>
      </c>
      <c r="I12" s="317">
        <v>7</v>
      </c>
      <c r="J12" s="317">
        <v>5</v>
      </c>
      <c r="K12" s="317">
        <v>26</v>
      </c>
      <c r="L12" s="317">
        <v>2</v>
      </c>
      <c r="M12" s="317">
        <v>96</v>
      </c>
      <c r="N12" s="317">
        <v>18</v>
      </c>
      <c r="O12" s="317">
        <v>0</v>
      </c>
      <c r="P12" s="317">
        <v>0</v>
      </c>
      <c r="Q12" s="317">
        <v>5</v>
      </c>
      <c r="R12" s="318">
        <v>2</v>
      </c>
      <c r="S12" s="63">
        <v>12</v>
      </c>
      <c r="T12" s="319">
        <v>175</v>
      </c>
      <c r="U12" s="320">
        <v>4</v>
      </c>
      <c r="V12" s="317">
        <v>15</v>
      </c>
      <c r="W12" s="321">
        <v>110</v>
      </c>
    </row>
    <row r="13" spans="1:23" ht="17.100000000000001" customHeight="1">
      <c r="A13" s="248">
        <v>6</v>
      </c>
      <c r="B13" s="48" t="s">
        <v>32</v>
      </c>
      <c r="C13" s="316">
        <v>1</v>
      </c>
      <c r="D13" s="317">
        <v>0</v>
      </c>
      <c r="E13" s="317">
        <v>0</v>
      </c>
      <c r="F13" s="317">
        <v>0</v>
      </c>
      <c r="G13" s="317">
        <v>0</v>
      </c>
      <c r="H13" s="317">
        <v>0</v>
      </c>
      <c r="I13" s="317">
        <v>9</v>
      </c>
      <c r="J13" s="317">
        <v>3</v>
      </c>
      <c r="K13" s="317">
        <v>62</v>
      </c>
      <c r="L13" s="317">
        <v>2</v>
      </c>
      <c r="M13" s="317">
        <v>90</v>
      </c>
      <c r="N13" s="317">
        <v>6</v>
      </c>
      <c r="O13" s="317">
        <v>0</v>
      </c>
      <c r="P13" s="317">
        <v>0</v>
      </c>
      <c r="Q13" s="317">
        <v>3</v>
      </c>
      <c r="R13" s="318">
        <v>0</v>
      </c>
      <c r="S13" s="63">
        <v>4</v>
      </c>
      <c r="T13" s="319">
        <v>180</v>
      </c>
      <c r="U13" s="320">
        <v>7</v>
      </c>
      <c r="V13" s="317">
        <v>0</v>
      </c>
      <c r="W13" s="321">
        <v>115</v>
      </c>
    </row>
    <row r="14" spans="1:23" ht="17.100000000000001" customHeight="1">
      <c r="A14" s="248">
        <v>7</v>
      </c>
      <c r="B14" s="48" t="s">
        <v>33</v>
      </c>
      <c r="C14" s="316">
        <v>6</v>
      </c>
      <c r="D14" s="317">
        <v>0</v>
      </c>
      <c r="E14" s="317">
        <v>5</v>
      </c>
      <c r="F14" s="317">
        <v>0</v>
      </c>
      <c r="G14" s="317">
        <v>0</v>
      </c>
      <c r="H14" s="317">
        <v>0</v>
      </c>
      <c r="I14" s="317">
        <v>34</v>
      </c>
      <c r="J14" s="317">
        <v>4</v>
      </c>
      <c r="K14" s="317">
        <v>13</v>
      </c>
      <c r="L14" s="317">
        <v>0</v>
      </c>
      <c r="M14" s="317">
        <v>120</v>
      </c>
      <c r="N14" s="317">
        <v>2</v>
      </c>
      <c r="O14" s="317">
        <v>0</v>
      </c>
      <c r="P14" s="317">
        <v>0</v>
      </c>
      <c r="Q14" s="317">
        <v>19</v>
      </c>
      <c r="R14" s="318">
        <v>2</v>
      </c>
      <c r="S14" s="63">
        <v>0</v>
      </c>
      <c r="T14" s="319">
        <v>205</v>
      </c>
      <c r="U14" s="320">
        <v>6</v>
      </c>
      <c r="V14" s="317">
        <v>0</v>
      </c>
      <c r="W14" s="321">
        <v>128</v>
      </c>
    </row>
    <row r="15" spans="1:23" ht="17.100000000000001" customHeight="1">
      <c r="A15" s="248">
        <v>8</v>
      </c>
      <c r="B15" s="48" t="s">
        <v>34</v>
      </c>
      <c r="C15" s="316">
        <v>0</v>
      </c>
      <c r="D15" s="317">
        <v>0</v>
      </c>
      <c r="E15" s="317">
        <v>0</v>
      </c>
      <c r="F15" s="317">
        <v>0</v>
      </c>
      <c r="G15" s="317">
        <v>0</v>
      </c>
      <c r="H15" s="317">
        <v>0</v>
      </c>
      <c r="I15" s="317">
        <v>0</v>
      </c>
      <c r="J15" s="317">
        <v>0</v>
      </c>
      <c r="K15" s="317">
        <v>0</v>
      </c>
      <c r="L15" s="317">
        <v>0</v>
      </c>
      <c r="M15" s="317">
        <v>0</v>
      </c>
      <c r="N15" s="317">
        <v>0</v>
      </c>
      <c r="O15" s="317">
        <v>0</v>
      </c>
      <c r="P15" s="317">
        <v>0</v>
      </c>
      <c r="Q15" s="317">
        <v>0</v>
      </c>
      <c r="R15" s="318">
        <v>0</v>
      </c>
      <c r="S15" s="63">
        <v>0</v>
      </c>
      <c r="T15" s="319">
        <v>0</v>
      </c>
      <c r="U15" s="320">
        <v>0</v>
      </c>
      <c r="V15" s="317">
        <v>0</v>
      </c>
      <c r="W15" s="321">
        <v>0</v>
      </c>
    </row>
    <row r="16" spans="1:23" ht="17.100000000000001" customHeight="1">
      <c r="A16" s="248">
        <v>9</v>
      </c>
      <c r="B16" s="48" t="s">
        <v>35</v>
      </c>
      <c r="C16" s="316">
        <v>0</v>
      </c>
      <c r="D16" s="317">
        <v>0</v>
      </c>
      <c r="E16" s="317">
        <v>0</v>
      </c>
      <c r="F16" s="317">
        <v>0</v>
      </c>
      <c r="G16" s="317">
        <v>0</v>
      </c>
      <c r="H16" s="317">
        <v>0</v>
      </c>
      <c r="I16" s="317">
        <v>0</v>
      </c>
      <c r="J16" s="317">
        <v>0</v>
      </c>
      <c r="K16" s="317">
        <v>0</v>
      </c>
      <c r="L16" s="317">
        <v>0</v>
      </c>
      <c r="M16" s="317">
        <v>0</v>
      </c>
      <c r="N16" s="317">
        <v>0</v>
      </c>
      <c r="O16" s="317">
        <v>0</v>
      </c>
      <c r="P16" s="317">
        <v>0</v>
      </c>
      <c r="Q16" s="317">
        <v>0</v>
      </c>
      <c r="R16" s="318">
        <v>0</v>
      </c>
      <c r="S16" s="63">
        <v>0</v>
      </c>
      <c r="T16" s="319">
        <v>0</v>
      </c>
      <c r="U16" s="320">
        <v>0</v>
      </c>
      <c r="V16" s="317">
        <v>0</v>
      </c>
      <c r="W16" s="321">
        <v>0</v>
      </c>
    </row>
    <row r="17" spans="1:23" ht="17.100000000000001" customHeight="1">
      <c r="A17" s="248">
        <v>10</v>
      </c>
      <c r="B17" s="48" t="s">
        <v>36</v>
      </c>
      <c r="C17" s="316">
        <v>0</v>
      </c>
      <c r="D17" s="317">
        <v>0</v>
      </c>
      <c r="E17" s="317">
        <v>0</v>
      </c>
      <c r="F17" s="317">
        <v>0</v>
      </c>
      <c r="G17" s="317">
        <v>0</v>
      </c>
      <c r="H17" s="317">
        <v>0</v>
      </c>
      <c r="I17" s="317">
        <v>0</v>
      </c>
      <c r="J17" s="317">
        <v>0</v>
      </c>
      <c r="K17" s="317">
        <v>0</v>
      </c>
      <c r="L17" s="317">
        <v>0</v>
      </c>
      <c r="M17" s="317">
        <v>0</v>
      </c>
      <c r="N17" s="317">
        <v>0</v>
      </c>
      <c r="O17" s="317">
        <v>0</v>
      </c>
      <c r="P17" s="317">
        <v>0</v>
      </c>
      <c r="Q17" s="317">
        <v>0</v>
      </c>
      <c r="R17" s="318">
        <v>0</v>
      </c>
      <c r="S17" s="63">
        <v>0</v>
      </c>
      <c r="T17" s="319">
        <v>0</v>
      </c>
      <c r="U17" s="320">
        <v>0</v>
      </c>
      <c r="V17" s="317">
        <v>0</v>
      </c>
      <c r="W17" s="321">
        <v>0</v>
      </c>
    </row>
    <row r="18" spans="1:23" ht="17.100000000000001" customHeight="1">
      <c r="A18" s="248">
        <v>11</v>
      </c>
      <c r="B18" s="48" t="s">
        <v>37</v>
      </c>
      <c r="C18" s="316">
        <v>3</v>
      </c>
      <c r="D18" s="317">
        <v>0</v>
      </c>
      <c r="E18" s="317">
        <v>1</v>
      </c>
      <c r="F18" s="317">
        <v>0</v>
      </c>
      <c r="G18" s="317">
        <v>0</v>
      </c>
      <c r="H18" s="317">
        <v>0</v>
      </c>
      <c r="I18" s="317">
        <v>16</v>
      </c>
      <c r="J18" s="317">
        <v>1</v>
      </c>
      <c r="K18" s="317">
        <v>80</v>
      </c>
      <c r="L18" s="317">
        <v>6</v>
      </c>
      <c r="M18" s="317">
        <v>128</v>
      </c>
      <c r="N18" s="317">
        <v>13</v>
      </c>
      <c r="O18" s="317">
        <v>0</v>
      </c>
      <c r="P18" s="317">
        <v>1</v>
      </c>
      <c r="Q18" s="317">
        <v>5</v>
      </c>
      <c r="R18" s="318">
        <v>1</v>
      </c>
      <c r="S18" s="63">
        <v>7</v>
      </c>
      <c r="T18" s="319">
        <v>262</v>
      </c>
      <c r="U18" s="320">
        <v>10</v>
      </c>
      <c r="V18" s="317">
        <v>30</v>
      </c>
      <c r="W18" s="321">
        <v>161</v>
      </c>
    </row>
    <row r="19" spans="1:23" ht="17.100000000000001" customHeight="1">
      <c r="A19" s="248">
        <v>12</v>
      </c>
      <c r="B19" s="48" t="s">
        <v>38</v>
      </c>
      <c r="C19" s="316">
        <v>0</v>
      </c>
      <c r="D19" s="317">
        <v>0</v>
      </c>
      <c r="E19" s="317">
        <v>1</v>
      </c>
      <c r="F19" s="317">
        <v>0</v>
      </c>
      <c r="G19" s="317">
        <v>0</v>
      </c>
      <c r="H19" s="317">
        <v>0</v>
      </c>
      <c r="I19" s="317">
        <v>24</v>
      </c>
      <c r="J19" s="317">
        <v>2</v>
      </c>
      <c r="K19" s="317">
        <v>16</v>
      </c>
      <c r="L19" s="317">
        <v>1</v>
      </c>
      <c r="M19" s="317">
        <v>91</v>
      </c>
      <c r="N19" s="317">
        <v>6</v>
      </c>
      <c r="O19" s="317">
        <v>0</v>
      </c>
      <c r="P19" s="317">
        <v>0</v>
      </c>
      <c r="Q19" s="317">
        <v>1</v>
      </c>
      <c r="R19" s="318">
        <v>0</v>
      </c>
      <c r="S19" s="63">
        <v>0</v>
      </c>
      <c r="T19" s="319">
        <v>142</v>
      </c>
      <c r="U19" s="320">
        <v>2</v>
      </c>
      <c r="V19" s="317">
        <v>0</v>
      </c>
      <c r="W19" s="321">
        <v>83</v>
      </c>
    </row>
    <row r="20" spans="1:23" ht="17.100000000000001" customHeight="1">
      <c r="A20" s="248">
        <v>13</v>
      </c>
      <c r="B20" s="48" t="s">
        <v>39</v>
      </c>
      <c r="C20" s="316">
        <v>0</v>
      </c>
      <c r="D20" s="317">
        <v>0</v>
      </c>
      <c r="E20" s="317">
        <v>0</v>
      </c>
      <c r="F20" s="317">
        <v>0</v>
      </c>
      <c r="G20" s="317">
        <v>0</v>
      </c>
      <c r="H20" s="317">
        <v>0</v>
      </c>
      <c r="I20" s="317">
        <v>0</v>
      </c>
      <c r="J20" s="317">
        <v>0</v>
      </c>
      <c r="K20" s="317">
        <v>0</v>
      </c>
      <c r="L20" s="317">
        <v>0</v>
      </c>
      <c r="M20" s="317">
        <v>0</v>
      </c>
      <c r="N20" s="317">
        <v>0</v>
      </c>
      <c r="O20" s="317">
        <v>0</v>
      </c>
      <c r="P20" s="317">
        <v>0</v>
      </c>
      <c r="Q20" s="317">
        <v>0</v>
      </c>
      <c r="R20" s="318">
        <v>0</v>
      </c>
      <c r="S20" s="63">
        <v>0</v>
      </c>
      <c r="T20" s="319">
        <v>0</v>
      </c>
      <c r="U20" s="320">
        <v>0</v>
      </c>
      <c r="V20" s="317">
        <v>0</v>
      </c>
      <c r="W20" s="321">
        <v>0</v>
      </c>
    </row>
    <row r="21" spans="1:23" ht="18" customHeight="1">
      <c r="A21" s="248">
        <v>14</v>
      </c>
      <c r="B21" s="322" t="s">
        <v>40</v>
      </c>
      <c r="C21" s="316">
        <v>2</v>
      </c>
      <c r="D21" s="317">
        <v>0</v>
      </c>
      <c r="E21" s="317">
        <v>2</v>
      </c>
      <c r="F21" s="317">
        <v>0</v>
      </c>
      <c r="G21" s="317">
        <v>0</v>
      </c>
      <c r="H21" s="317">
        <v>0</v>
      </c>
      <c r="I21" s="317">
        <v>15</v>
      </c>
      <c r="J21" s="317">
        <v>0</v>
      </c>
      <c r="K21" s="317">
        <v>31</v>
      </c>
      <c r="L21" s="317">
        <v>2</v>
      </c>
      <c r="M21" s="317">
        <v>94</v>
      </c>
      <c r="N21" s="317">
        <v>2</v>
      </c>
      <c r="O21" s="317">
        <v>0</v>
      </c>
      <c r="P21" s="317">
        <v>0</v>
      </c>
      <c r="Q21" s="317">
        <v>3</v>
      </c>
      <c r="R21" s="318">
        <v>0</v>
      </c>
      <c r="S21" s="63">
        <v>5</v>
      </c>
      <c r="T21" s="319">
        <v>156</v>
      </c>
      <c r="U21" s="320">
        <v>9</v>
      </c>
      <c r="V21" s="317">
        <v>0</v>
      </c>
      <c r="W21" s="321">
        <v>76</v>
      </c>
    </row>
    <row r="22" spans="1:23" ht="17.100000000000001" customHeight="1">
      <c r="A22" s="248">
        <v>15</v>
      </c>
      <c r="B22" s="48" t="s">
        <v>41</v>
      </c>
      <c r="C22" s="316">
        <v>19</v>
      </c>
      <c r="D22" s="317">
        <v>2</v>
      </c>
      <c r="E22" s="317">
        <v>3</v>
      </c>
      <c r="F22" s="317">
        <v>0</v>
      </c>
      <c r="G22" s="317">
        <v>0</v>
      </c>
      <c r="H22" s="317">
        <v>0</v>
      </c>
      <c r="I22" s="317">
        <v>87</v>
      </c>
      <c r="J22" s="317">
        <v>8</v>
      </c>
      <c r="K22" s="317">
        <v>340</v>
      </c>
      <c r="L22" s="317">
        <v>40</v>
      </c>
      <c r="M22" s="317">
        <v>21</v>
      </c>
      <c r="N22" s="317">
        <v>4</v>
      </c>
      <c r="O22" s="317">
        <v>0</v>
      </c>
      <c r="P22" s="317">
        <v>0</v>
      </c>
      <c r="Q22" s="317">
        <v>3</v>
      </c>
      <c r="R22" s="318">
        <v>0</v>
      </c>
      <c r="S22" s="63">
        <v>3</v>
      </c>
      <c r="T22" s="319">
        <v>530</v>
      </c>
      <c r="U22" s="320">
        <v>58</v>
      </c>
      <c r="V22" s="317">
        <v>16</v>
      </c>
      <c r="W22" s="321">
        <v>296</v>
      </c>
    </row>
    <row r="23" spans="1:23" ht="17.100000000000001" customHeight="1">
      <c r="A23" s="248">
        <v>16</v>
      </c>
      <c r="B23" s="48" t="s">
        <v>42</v>
      </c>
      <c r="C23" s="316">
        <v>0</v>
      </c>
      <c r="D23" s="317">
        <v>0</v>
      </c>
      <c r="E23" s="317">
        <v>0</v>
      </c>
      <c r="F23" s="317">
        <v>0</v>
      </c>
      <c r="G23" s="317">
        <v>0</v>
      </c>
      <c r="H23" s="317">
        <v>0</v>
      </c>
      <c r="I23" s="317">
        <v>0</v>
      </c>
      <c r="J23" s="317">
        <v>0</v>
      </c>
      <c r="K23" s="317">
        <v>0</v>
      </c>
      <c r="L23" s="317">
        <v>0</v>
      </c>
      <c r="M23" s="317">
        <v>0</v>
      </c>
      <c r="N23" s="317">
        <v>0</v>
      </c>
      <c r="O23" s="317">
        <v>0</v>
      </c>
      <c r="P23" s="317">
        <v>0</v>
      </c>
      <c r="Q23" s="317">
        <v>0</v>
      </c>
      <c r="R23" s="318">
        <v>0</v>
      </c>
      <c r="S23" s="63">
        <v>0</v>
      </c>
      <c r="T23" s="319">
        <v>0</v>
      </c>
      <c r="U23" s="320">
        <v>0</v>
      </c>
      <c r="V23" s="317">
        <v>0</v>
      </c>
      <c r="W23" s="321">
        <v>0</v>
      </c>
    </row>
    <row r="24" spans="1:23" ht="17.100000000000001" customHeight="1">
      <c r="A24" s="248">
        <v>17</v>
      </c>
      <c r="B24" s="48" t="s">
        <v>43</v>
      </c>
      <c r="C24" s="316">
        <v>0</v>
      </c>
      <c r="D24" s="317">
        <v>0</v>
      </c>
      <c r="E24" s="317">
        <v>2</v>
      </c>
      <c r="F24" s="317">
        <v>0</v>
      </c>
      <c r="G24" s="317">
        <v>0</v>
      </c>
      <c r="H24" s="317">
        <v>0</v>
      </c>
      <c r="I24" s="317">
        <v>20</v>
      </c>
      <c r="J24" s="317">
        <v>1</v>
      </c>
      <c r="K24" s="317">
        <v>12</v>
      </c>
      <c r="L24" s="317">
        <v>0</v>
      </c>
      <c r="M24" s="317">
        <v>86</v>
      </c>
      <c r="N24" s="317">
        <v>5</v>
      </c>
      <c r="O24" s="317">
        <v>0</v>
      </c>
      <c r="P24" s="317">
        <v>0</v>
      </c>
      <c r="Q24" s="317">
        <v>8</v>
      </c>
      <c r="R24" s="318">
        <v>0</v>
      </c>
      <c r="S24" s="63">
        <v>1</v>
      </c>
      <c r="T24" s="319">
        <v>135</v>
      </c>
      <c r="U24" s="320">
        <v>10</v>
      </c>
      <c r="V24" s="317">
        <v>1</v>
      </c>
      <c r="W24" s="321">
        <v>72</v>
      </c>
    </row>
    <row r="25" spans="1:23" ht="17.100000000000001" customHeight="1">
      <c r="A25" s="248">
        <v>18</v>
      </c>
      <c r="B25" s="48" t="s">
        <v>44</v>
      </c>
      <c r="C25" s="316">
        <v>0</v>
      </c>
      <c r="D25" s="317">
        <v>0</v>
      </c>
      <c r="E25" s="317">
        <v>0</v>
      </c>
      <c r="F25" s="317">
        <v>0</v>
      </c>
      <c r="G25" s="317">
        <v>0</v>
      </c>
      <c r="H25" s="317">
        <v>0</v>
      </c>
      <c r="I25" s="317">
        <v>0</v>
      </c>
      <c r="J25" s="317">
        <v>0</v>
      </c>
      <c r="K25" s="317">
        <v>0</v>
      </c>
      <c r="L25" s="317">
        <v>0</v>
      </c>
      <c r="M25" s="317">
        <v>0</v>
      </c>
      <c r="N25" s="317">
        <v>0</v>
      </c>
      <c r="O25" s="317">
        <v>0</v>
      </c>
      <c r="P25" s="317">
        <v>0</v>
      </c>
      <c r="Q25" s="317">
        <v>0</v>
      </c>
      <c r="R25" s="318">
        <v>0</v>
      </c>
      <c r="S25" s="63">
        <v>0</v>
      </c>
      <c r="T25" s="319">
        <v>0</v>
      </c>
      <c r="U25" s="320">
        <v>0</v>
      </c>
      <c r="V25" s="317">
        <v>0</v>
      </c>
      <c r="W25" s="321">
        <v>0</v>
      </c>
    </row>
    <row r="26" spans="1:23" ht="17.100000000000001" customHeight="1">
      <c r="A26" s="248">
        <v>19</v>
      </c>
      <c r="B26" s="48" t="s">
        <v>45</v>
      </c>
      <c r="C26" s="316">
        <v>0</v>
      </c>
      <c r="D26" s="317">
        <v>0</v>
      </c>
      <c r="E26" s="317">
        <v>0</v>
      </c>
      <c r="F26" s="317">
        <v>0</v>
      </c>
      <c r="G26" s="317">
        <v>0</v>
      </c>
      <c r="H26" s="317">
        <v>0</v>
      </c>
      <c r="I26" s="317">
        <v>0</v>
      </c>
      <c r="J26" s="317">
        <v>0</v>
      </c>
      <c r="K26" s="317">
        <v>0</v>
      </c>
      <c r="L26" s="317">
        <v>0</v>
      </c>
      <c r="M26" s="317">
        <v>0</v>
      </c>
      <c r="N26" s="317">
        <v>0</v>
      </c>
      <c r="O26" s="317">
        <v>0</v>
      </c>
      <c r="P26" s="317">
        <v>0</v>
      </c>
      <c r="Q26" s="317">
        <v>0</v>
      </c>
      <c r="R26" s="318">
        <v>0</v>
      </c>
      <c r="S26" s="63">
        <v>0</v>
      </c>
      <c r="T26" s="319">
        <v>0</v>
      </c>
      <c r="U26" s="320">
        <v>0</v>
      </c>
      <c r="V26" s="317">
        <v>0</v>
      </c>
      <c r="W26" s="321">
        <v>0</v>
      </c>
    </row>
    <row r="27" spans="1:23" ht="17.100000000000001" customHeight="1">
      <c r="A27" s="248">
        <v>20</v>
      </c>
      <c r="B27" s="48" t="s">
        <v>46</v>
      </c>
      <c r="C27" s="316">
        <v>0</v>
      </c>
      <c r="D27" s="317">
        <v>0</v>
      </c>
      <c r="E27" s="317">
        <v>0</v>
      </c>
      <c r="F27" s="317">
        <v>0</v>
      </c>
      <c r="G27" s="317">
        <v>0</v>
      </c>
      <c r="H27" s="317">
        <v>0</v>
      </c>
      <c r="I27" s="317">
        <v>0</v>
      </c>
      <c r="J27" s="317">
        <v>0</v>
      </c>
      <c r="K27" s="317">
        <v>0</v>
      </c>
      <c r="L27" s="317">
        <v>0</v>
      </c>
      <c r="M27" s="317">
        <v>0</v>
      </c>
      <c r="N27" s="317">
        <v>0</v>
      </c>
      <c r="O27" s="317">
        <v>0</v>
      </c>
      <c r="P27" s="317">
        <v>0</v>
      </c>
      <c r="Q27" s="317">
        <v>0</v>
      </c>
      <c r="R27" s="318">
        <v>0</v>
      </c>
      <c r="S27" s="63">
        <v>0</v>
      </c>
      <c r="T27" s="319">
        <v>0</v>
      </c>
      <c r="U27" s="320">
        <v>0</v>
      </c>
      <c r="V27" s="317">
        <v>0</v>
      </c>
      <c r="W27" s="321">
        <v>0</v>
      </c>
    </row>
    <row r="28" spans="1:23" ht="17.100000000000001" customHeight="1">
      <c r="A28" s="248">
        <v>21</v>
      </c>
      <c r="B28" s="48" t="s">
        <v>47</v>
      </c>
      <c r="C28" s="316">
        <v>2</v>
      </c>
      <c r="D28" s="317">
        <v>0</v>
      </c>
      <c r="E28" s="317">
        <v>3</v>
      </c>
      <c r="F28" s="317">
        <v>0</v>
      </c>
      <c r="G28" s="317">
        <v>1</v>
      </c>
      <c r="H28" s="317">
        <v>0</v>
      </c>
      <c r="I28" s="317">
        <v>15</v>
      </c>
      <c r="J28" s="317">
        <v>2</v>
      </c>
      <c r="K28" s="317">
        <v>41</v>
      </c>
      <c r="L28" s="317">
        <v>3</v>
      </c>
      <c r="M28" s="317">
        <v>91</v>
      </c>
      <c r="N28" s="317">
        <v>4</v>
      </c>
      <c r="O28" s="317">
        <v>0</v>
      </c>
      <c r="P28" s="317">
        <v>0</v>
      </c>
      <c r="Q28" s="317">
        <v>6</v>
      </c>
      <c r="R28" s="318">
        <v>1</v>
      </c>
      <c r="S28" s="63">
        <v>3</v>
      </c>
      <c r="T28" s="319">
        <v>172</v>
      </c>
      <c r="U28" s="320">
        <v>6</v>
      </c>
      <c r="V28" s="317">
        <v>2</v>
      </c>
      <c r="W28" s="321">
        <v>98</v>
      </c>
    </row>
    <row r="29" spans="1:23" ht="17.100000000000001" customHeight="1">
      <c r="A29" s="248">
        <v>22</v>
      </c>
      <c r="B29" s="48" t="s">
        <v>48</v>
      </c>
      <c r="C29" s="316">
        <v>0</v>
      </c>
      <c r="D29" s="317">
        <v>0</v>
      </c>
      <c r="E29" s="317">
        <v>1</v>
      </c>
      <c r="F29" s="317">
        <v>0</v>
      </c>
      <c r="G29" s="317">
        <v>0</v>
      </c>
      <c r="H29" s="317">
        <v>0</v>
      </c>
      <c r="I29" s="317">
        <v>2</v>
      </c>
      <c r="J29" s="317">
        <v>1</v>
      </c>
      <c r="K29" s="317">
        <v>2</v>
      </c>
      <c r="L29" s="317">
        <v>0</v>
      </c>
      <c r="M29" s="317">
        <v>46</v>
      </c>
      <c r="N29" s="317">
        <v>5</v>
      </c>
      <c r="O29" s="317">
        <v>0</v>
      </c>
      <c r="P29" s="317">
        <v>0</v>
      </c>
      <c r="Q29" s="317">
        <v>1</v>
      </c>
      <c r="R29" s="318">
        <v>0</v>
      </c>
      <c r="S29" s="63">
        <v>0</v>
      </c>
      <c r="T29" s="319">
        <v>58</v>
      </c>
      <c r="U29" s="320">
        <v>5</v>
      </c>
      <c r="V29" s="317">
        <v>0</v>
      </c>
      <c r="W29" s="321">
        <v>38</v>
      </c>
    </row>
    <row r="30" spans="1:23" ht="17.100000000000001" customHeight="1">
      <c r="A30" s="248">
        <v>23</v>
      </c>
      <c r="B30" s="48" t="s">
        <v>49</v>
      </c>
      <c r="C30" s="316">
        <v>0</v>
      </c>
      <c r="D30" s="317">
        <v>0</v>
      </c>
      <c r="E30" s="317">
        <v>12</v>
      </c>
      <c r="F30" s="317">
        <v>1</v>
      </c>
      <c r="G30" s="317">
        <v>3</v>
      </c>
      <c r="H30" s="317">
        <v>1</v>
      </c>
      <c r="I30" s="317">
        <v>99</v>
      </c>
      <c r="J30" s="317">
        <v>11</v>
      </c>
      <c r="K30" s="317">
        <v>92</v>
      </c>
      <c r="L30" s="317">
        <v>9</v>
      </c>
      <c r="M30" s="317">
        <v>378</v>
      </c>
      <c r="N30" s="317">
        <v>53</v>
      </c>
      <c r="O30" s="317">
        <v>1</v>
      </c>
      <c r="P30" s="317">
        <v>0</v>
      </c>
      <c r="Q30" s="317">
        <v>20</v>
      </c>
      <c r="R30" s="318">
        <v>2</v>
      </c>
      <c r="S30" s="63">
        <v>29</v>
      </c>
      <c r="T30" s="319">
        <v>711</v>
      </c>
      <c r="U30" s="320">
        <v>50</v>
      </c>
      <c r="V30" s="317">
        <v>2</v>
      </c>
      <c r="W30" s="321">
        <v>466</v>
      </c>
    </row>
    <row r="31" spans="1:23" ht="17.100000000000001" customHeight="1">
      <c r="A31" s="248">
        <v>24</v>
      </c>
      <c r="B31" s="48" t="s">
        <v>50</v>
      </c>
      <c r="C31" s="316">
        <v>0</v>
      </c>
      <c r="D31" s="317">
        <v>0</v>
      </c>
      <c r="E31" s="317">
        <v>0</v>
      </c>
      <c r="F31" s="317">
        <v>0</v>
      </c>
      <c r="G31" s="317">
        <v>0</v>
      </c>
      <c r="H31" s="317">
        <v>0</v>
      </c>
      <c r="I31" s="317">
        <v>16</v>
      </c>
      <c r="J31" s="317">
        <v>0</v>
      </c>
      <c r="K31" s="317">
        <v>9</v>
      </c>
      <c r="L31" s="317">
        <v>0</v>
      </c>
      <c r="M31" s="317">
        <v>27</v>
      </c>
      <c r="N31" s="317">
        <v>1</v>
      </c>
      <c r="O31" s="317">
        <v>0</v>
      </c>
      <c r="P31" s="317">
        <v>0</v>
      </c>
      <c r="Q31" s="317">
        <v>3</v>
      </c>
      <c r="R31" s="318">
        <v>0</v>
      </c>
      <c r="S31" s="63">
        <v>0</v>
      </c>
      <c r="T31" s="319">
        <v>56</v>
      </c>
      <c r="U31" s="320">
        <v>6</v>
      </c>
      <c r="V31" s="317">
        <v>0</v>
      </c>
      <c r="W31" s="321">
        <v>30</v>
      </c>
    </row>
    <row r="32" spans="1:23" ht="17.100000000000001" customHeight="1">
      <c r="A32" s="248">
        <v>25</v>
      </c>
      <c r="B32" s="48" t="s">
        <v>51</v>
      </c>
      <c r="C32" s="316">
        <v>1</v>
      </c>
      <c r="D32" s="317">
        <v>0</v>
      </c>
      <c r="E32" s="317">
        <v>0</v>
      </c>
      <c r="F32" s="317">
        <v>0</v>
      </c>
      <c r="G32" s="317">
        <v>0</v>
      </c>
      <c r="H32" s="317">
        <v>0</v>
      </c>
      <c r="I32" s="317">
        <v>8</v>
      </c>
      <c r="J32" s="317">
        <v>1</v>
      </c>
      <c r="K32" s="317">
        <v>14</v>
      </c>
      <c r="L32" s="317">
        <v>2</v>
      </c>
      <c r="M32" s="317">
        <v>38</v>
      </c>
      <c r="N32" s="317">
        <v>0</v>
      </c>
      <c r="O32" s="317">
        <v>0</v>
      </c>
      <c r="P32" s="317">
        <v>0</v>
      </c>
      <c r="Q32" s="317">
        <v>2</v>
      </c>
      <c r="R32" s="318">
        <v>2</v>
      </c>
      <c r="S32" s="63">
        <v>0</v>
      </c>
      <c r="T32" s="319">
        <v>68</v>
      </c>
      <c r="U32" s="320">
        <v>5</v>
      </c>
      <c r="V32" s="317">
        <v>2</v>
      </c>
      <c r="W32" s="321">
        <v>37</v>
      </c>
    </row>
    <row r="33" spans="1:23" ht="17.100000000000001" customHeight="1">
      <c r="A33" s="248">
        <v>26</v>
      </c>
      <c r="B33" s="48" t="s">
        <v>52</v>
      </c>
      <c r="C33" s="316">
        <v>1</v>
      </c>
      <c r="D33" s="317">
        <v>0</v>
      </c>
      <c r="E33" s="317">
        <v>0</v>
      </c>
      <c r="F33" s="317">
        <v>0</v>
      </c>
      <c r="G33" s="317">
        <v>1</v>
      </c>
      <c r="H33" s="317">
        <v>0</v>
      </c>
      <c r="I33" s="317">
        <v>1</v>
      </c>
      <c r="J33" s="317">
        <v>0</v>
      </c>
      <c r="K33" s="317">
        <v>11</v>
      </c>
      <c r="L33" s="317">
        <v>2</v>
      </c>
      <c r="M33" s="317">
        <v>14</v>
      </c>
      <c r="N33" s="317">
        <v>3</v>
      </c>
      <c r="O33" s="317">
        <v>0</v>
      </c>
      <c r="P33" s="317">
        <v>0</v>
      </c>
      <c r="Q33" s="317">
        <v>0</v>
      </c>
      <c r="R33" s="318">
        <v>0</v>
      </c>
      <c r="S33" s="63">
        <v>1</v>
      </c>
      <c r="T33" s="319">
        <v>34</v>
      </c>
      <c r="U33" s="320">
        <v>0</v>
      </c>
      <c r="V33" s="317">
        <v>0</v>
      </c>
      <c r="W33" s="321">
        <v>22</v>
      </c>
    </row>
    <row r="34" spans="1:23" ht="17.100000000000001" customHeight="1">
      <c r="A34" s="248">
        <v>27</v>
      </c>
      <c r="B34" s="48" t="s">
        <v>53</v>
      </c>
      <c r="C34" s="316">
        <v>0</v>
      </c>
      <c r="D34" s="317">
        <v>0</v>
      </c>
      <c r="E34" s="317">
        <v>0</v>
      </c>
      <c r="F34" s="317">
        <v>0</v>
      </c>
      <c r="G34" s="317">
        <v>0</v>
      </c>
      <c r="H34" s="317">
        <v>0</v>
      </c>
      <c r="I34" s="317">
        <v>0</v>
      </c>
      <c r="J34" s="317">
        <v>0</v>
      </c>
      <c r="K34" s="317">
        <v>0</v>
      </c>
      <c r="L34" s="317">
        <v>0</v>
      </c>
      <c r="M34" s="317">
        <v>0</v>
      </c>
      <c r="N34" s="317">
        <v>0</v>
      </c>
      <c r="O34" s="317">
        <v>0</v>
      </c>
      <c r="P34" s="317">
        <v>0</v>
      </c>
      <c r="Q34" s="317">
        <v>0</v>
      </c>
      <c r="R34" s="318">
        <v>0</v>
      </c>
      <c r="S34" s="63">
        <v>0</v>
      </c>
      <c r="T34" s="319">
        <v>0</v>
      </c>
      <c r="U34" s="320">
        <v>0</v>
      </c>
      <c r="V34" s="317">
        <v>0</v>
      </c>
      <c r="W34" s="321">
        <v>0</v>
      </c>
    </row>
    <row r="35" spans="1:23" ht="17.100000000000001" customHeight="1" thickBot="1">
      <c r="A35" s="249">
        <v>28</v>
      </c>
      <c r="B35" s="49" t="s">
        <v>54</v>
      </c>
      <c r="C35" s="323">
        <v>0</v>
      </c>
      <c r="D35" s="324">
        <v>0</v>
      </c>
      <c r="E35" s="324">
        <v>0</v>
      </c>
      <c r="F35" s="324">
        <v>0</v>
      </c>
      <c r="G35" s="324">
        <v>0</v>
      </c>
      <c r="H35" s="324">
        <v>0</v>
      </c>
      <c r="I35" s="324">
        <v>0</v>
      </c>
      <c r="J35" s="324">
        <v>0</v>
      </c>
      <c r="K35" s="324">
        <v>0</v>
      </c>
      <c r="L35" s="324">
        <v>0</v>
      </c>
      <c r="M35" s="324">
        <v>0</v>
      </c>
      <c r="N35" s="324">
        <v>0</v>
      </c>
      <c r="O35" s="324">
        <v>0</v>
      </c>
      <c r="P35" s="324">
        <v>0</v>
      </c>
      <c r="Q35" s="324">
        <v>0</v>
      </c>
      <c r="R35" s="325">
        <v>0</v>
      </c>
      <c r="S35" s="326">
        <v>0</v>
      </c>
      <c r="T35" s="327">
        <v>0</v>
      </c>
      <c r="U35" s="328">
        <v>0</v>
      </c>
      <c r="V35" s="324">
        <v>0</v>
      </c>
      <c r="W35" s="329">
        <v>0</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495</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9">
    <mergeCell ref="A2:W2"/>
    <mergeCell ref="A3:W3"/>
    <mergeCell ref="A4:A6"/>
    <mergeCell ref="B4:B6"/>
    <mergeCell ref="C4:T4"/>
    <mergeCell ref="U4:W5"/>
    <mergeCell ref="C5:D5"/>
    <mergeCell ref="E5:F5"/>
    <mergeCell ref="G5:H5"/>
    <mergeCell ref="I5:J5"/>
    <mergeCell ref="A38:W38"/>
    <mergeCell ref="A39:W39"/>
    <mergeCell ref="A40:W40"/>
    <mergeCell ref="K5:L5"/>
    <mergeCell ref="M5:N5"/>
    <mergeCell ref="O5:P5"/>
    <mergeCell ref="Q5:R5"/>
    <mergeCell ref="A36:W36"/>
    <mergeCell ref="A37:W37"/>
  </mergeCells>
  <hyperlinks>
    <hyperlink ref="A1" location="'Table of Contents'!A1" display="Return to Table of Contents" xr:uid="{62B7A2B8-50C3-4D9F-A338-C769A7055EED}"/>
    <hyperlink ref="A42" location="'Table of Contents'!A1" display="Return to Table of Contents" xr:uid="{67635DCE-2509-4C4F-AF85-B43D1BC488CD}"/>
  </hyperlinks>
  <pageMargins left="0.2" right="0.2" top="0.5" bottom="0.5" header="0" footer="0"/>
  <pageSetup paperSize="5"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42"/>
  <sheetViews>
    <sheetView showGridLines="0" topLeftCell="A18" zoomScaleNormal="100" workbookViewId="0">
      <selection activeCell="A42" sqref="A42"/>
    </sheetView>
  </sheetViews>
  <sheetFormatPr defaultColWidth="11" defaultRowHeight="15" customHeight="1"/>
  <cols>
    <col min="1" max="1" width="10.25" style="50" customWidth="1"/>
    <col min="2" max="2" width="58"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1023" t="s">
        <v>918</v>
      </c>
    </row>
    <row r="2" spans="1:23" ht="106.9" customHeight="1">
      <c r="A2" s="1143" t="s">
        <v>492</v>
      </c>
      <c r="B2" s="1127"/>
      <c r="C2" s="1127"/>
      <c r="D2" s="1127"/>
      <c r="E2" s="1127"/>
      <c r="F2" s="1127"/>
      <c r="G2" s="1127"/>
      <c r="H2" s="1127"/>
      <c r="I2" s="1127"/>
      <c r="J2" s="1127"/>
      <c r="K2" s="1127"/>
      <c r="L2" s="1127"/>
      <c r="M2" s="1127"/>
      <c r="N2" s="1127"/>
      <c r="O2" s="1127"/>
      <c r="P2" s="1127"/>
      <c r="Q2" s="1127"/>
      <c r="R2" s="1127"/>
      <c r="S2" s="1127"/>
      <c r="T2" s="1127"/>
      <c r="U2" s="1127"/>
      <c r="V2" s="1127"/>
      <c r="W2" s="1127"/>
    </row>
    <row r="3" spans="1:23" ht="15" customHeight="1" thickBot="1">
      <c r="A3" s="189"/>
    </row>
    <row r="4" spans="1:23" ht="17.100000000000001" customHeight="1">
      <c r="A4" s="1275" t="s">
        <v>360</v>
      </c>
      <c r="B4" s="1266" t="s">
        <v>359</v>
      </c>
      <c r="C4" s="1163" t="s">
        <v>475</v>
      </c>
      <c r="D4" s="1164"/>
      <c r="E4" s="1164"/>
      <c r="F4" s="1164"/>
      <c r="G4" s="1164"/>
      <c r="H4" s="1164"/>
      <c r="I4" s="1164"/>
      <c r="J4" s="1164"/>
      <c r="K4" s="1164"/>
      <c r="L4" s="1164"/>
      <c r="M4" s="1164"/>
      <c r="N4" s="1164"/>
      <c r="O4" s="1164"/>
      <c r="P4" s="1164"/>
      <c r="Q4" s="1164"/>
      <c r="R4" s="1164"/>
      <c r="S4" s="1164"/>
      <c r="T4" s="1165"/>
      <c r="U4" s="1265" t="s">
        <v>118</v>
      </c>
      <c r="V4" s="1265"/>
      <c r="W4" s="1266"/>
    </row>
    <row r="5" spans="1:23" ht="53.1" customHeight="1">
      <c r="A5" s="1276"/>
      <c r="B5" s="1278"/>
      <c r="C5" s="1270" t="s">
        <v>64</v>
      </c>
      <c r="D5" s="1271"/>
      <c r="E5" s="1272" t="s">
        <v>123</v>
      </c>
      <c r="F5" s="1273"/>
      <c r="G5" s="1274" t="s">
        <v>122</v>
      </c>
      <c r="H5" s="1271"/>
      <c r="I5" s="1274" t="s">
        <v>353</v>
      </c>
      <c r="J5" s="1271"/>
      <c r="K5" s="1274" t="s">
        <v>362</v>
      </c>
      <c r="L5" s="1271"/>
      <c r="M5" s="1272" t="s">
        <v>12</v>
      </c>
      <c r="N5" s="1273"/>
      <c r="O5" s="1274" t="s">
        <v>363</v>
      </c>
      <c r="P5" s="1271"/>
      <c r="Q5" s="1274" t="s">
        <v>21</v>
      </c>
      <c r="R5" s="1279"/>
      <c r="S5" s="301" t="s">
        <v>7</v>
      </c>
      <c r="T5" s="330" t="s">
        <v>119</v>
      </c>
      <c r="U5" s="1267"/>
      <c r="V5" s="1267"/>
      <c r="W5" s="1162"/>
    </row>
    <row r="6" spans="1:23" ht="17.100000000000001" customHeight="1">
      <c r="A6" s="1277"/>
      <c r="B6" s="1162"/>
      <c r="C6" s="28" t="s">
        <v>18</v>
      </c>
      <c r="D6" s="29" t="s">
        <v>24</v>
      </c>
      <c r="E6" s="29" t="s">
        <v>18</v>
      </c>
      <c r="F6" s="29" t="s">
        <v>24</v>
      </c>
      <c r="G6" s="29" t="s">
        <v>18</v>
      </c>
      <c r="H6" s="29" t="s">
        <v>24</v>
      </c>
      <c r="I6" s="29" t="s">
        <v>18</v>
      </c>
      <c r="J6" s="29" t="s">
        <v>24</v>
      </c>
      <c r="K6" s="29" t="s">
        <v>18</v>
      </c>
      <c r="L6" s="29" t="s">
        <v>24</v>
      </c>
      <c r="M6" s="29" t="s">
        <v>18</v>
      </c>
      <c r="N6" s="29" t="s">
        <v>24</v>
      </c>
      <c r="O6" s="29" t="s">
        <v>18</v>
      </c>
      <c r="P6" s="29" t="s">
        <v>24</v>
      </c>
      <c r="Q6" s="29" t="s">
        <v>18</v>
      </c>
      <c r="R6" s="331" t="s">
        <v>24</v>
      </c>
      <c r="S6" s="301" t="s">
        <v>117</v>
      </c>
      <c r="T6" s="330" t="s">
        <v>7</v>
      </c>
      <c r="U6" s="28" t="s">
        <v>116</v>
      </c>
      <c r="V6" s="29" t="s">
        <v>115</v>
      </c>
      <c r="W6" s="30" t="s">
        <v>114</v>
      </c>
    </row>
    <row r="7" spans="1:23" ht="17.100000000000001" customHeight="1">
      <c r="A7" s="287">
        <v>0</v>
      </c>
      <c r="B7" s="288" t="s">
        <v>26</v>
      </c>
      <c r="C7" s="303">
        <v>92</v>
      </c>
      <c r="D7" s="304">
        <v>13</v>
      </c>
      <c r="E7" s="304">
        <v>182</v>
      </c>
      <c r="F7" s="304">
        <v>43</v>
      </c>
      <c r="G7" s="304">
        <v>14</v>
      </c>
      <c r="H7" s="304">
        <v>0</v>
      </c>
      <c r="I7" s="304">
        <v>985</v>
      </c>
      <c r="J7" s="304">
        <v>120</v>
      </c>
      <c r="K7" s="304">
        <v>1262</v>
      </c>
      <c r="L7" s="304">
        <v>264</v>
      </c>
      <c r="M7" s="304">
        <v>2634</v>
      </c>
      <c r="N7" s="304">
        <v>367</v>
      </c>
      <c r="O7" s="304">
        <v>8</v>
      </c>
      <c r="P7" s="304">
        <v>3</v>
      </c>
      <c r="Q7" s="304">
        <v>154</v>
      </c>
      <c r="R7" s="305">
        <v>34</v>
      </c>
      <c r="S7" s="306">
        <v>144</v>
      </c>
      <c r="T7" s="307">
        <v>6319</v>
      </c>
      <c r="U7" s="308">
        <v>249</v>
      </c>
      <c r="V7" s="304">
        <v>279</v>
      </c>
      <c r="W7" s="309">
        <v>2162</v>
      </c>
    </row>
    <row r="8" spans="1:23" ht="17.100000000000001" customHeight="1">
      <c r="A8" s="247">
        <v>1</v>
      </c>
      <c r="B8" s="55" t="s">
        <v>27</v>
      </c>
      <c r="C8" s="310">
        <v>1</v>
      </c>
      <c r="D8" s="311">
        <v>1</v>
      </c>
      <c r="E8" s="311">
        <v>2</v>
      </c>
      <c r="F8" s="311">
        <v>0</v>
      </c>
      <c r="G8" s="311">
        <v>0</v>
      </c>
      <c r="H8" s="311">
        <v>0</v>
      </c>
      <c r="I8" s="311">
        <v>17</v>
      </c>
      <c r="J8" s="311">
        <v>1</v>
      </c>
      <c r="K8" s="311">
        <v>19</v>
      </c>
      <c r="L8" s="311">
        <v>6</v>
      </c>
      <c r="M8" s="311">
        <v>106</v>
      </c>
      <c r="N8" s="311">
        <v>18</v>
      </c>
      <c r="O8" s="311">
        <v>0</v>
      </c>
      <c r="P8" s="311">
        <v>0</v>
      </c>
      <c r="Q8" s="311">
        <v>1</v>
      </c>
      <c r="R8" s="312">
        <v>2</v>
      </c>
      <c r="S8" s="71">
        <v>0</v>
      </c>
      <c r="T8" s="313">
        <v>174</v>
      </c>
      <c r="U8" s="314">
        <v>11</v>
      </c>
      <c r="V8" s="311">
        <v>3</v>
      </c>
      <c r="W8" s="315">
        <v>56</v>
      </c>
    </row>
    <row r="9" spans="1:23" ht="17.100000000000001" customHeight="1">
      <c r="A9" s="248">
        <v>2</v>
      </c>
      <c r="B9" s="48" t="s">
        <v>28</v>
      </c>
      <c r="C9" s="316">
        <v>11</v>
      </c>
      <c r="D9" s="317">
        <v>0</v>
      </c>
      <c r="E9" s="317">
        <v>7</v>
      </c>
      <c r="F9" s="317">
        <v>2</v>
      </c>
      <c r="G9" s="317">
        <v>0</v>
      </c>
      <c r="H9" s="317">
        <v>0</v>
      </c>
      <c r="I9" s="317">
        <v>90</v>
      </c>
      <c r="J9" s="317">
        <v>9</v>
      </c>
      <c r="K9" s="317">
        <v>73</v>
      </c>
      <c r="L9" s="317">
        <v>12</v>
      </c>
      <c r="M9" s="317">
        <v>34</v>
      </c>
      <c r="N9" s="317">
        <v>7</v>
      </c>
      <c r="O9" s="317">
        <v>2</v>
      </c>
      <c r="P9" s="317">
        <v>0</v>
      </c>
      <c r="Q9" s="317">
        <v>8</v>
      </c>
      <c r="R9" s="318">
        <v>1</v>
      </c>
      <c r="S9" s="63">
        <v>9</v>
      </c>
      <c r="T9" s="319">
        <v>265</v>
      </c>
      <c r="U9" s="320">
        <v>5</v>
      </c>
      <c r="V9" s="317">
        <v>37</v>
      </c>
      <c r="W9" s="321">
        <v>115</v>
      </c>
    </row>
    <row r="10" spans="1:23" ht="17.100000000000001" customHeight="1">
      <c r="A10" s="248">
        <v>3</v>
      </c>
      <c r="B10" s="48" t="s">
        <v>29</v>
      </c>
      <c r="C10" s="316">
        <v>0</v>
      </c>
      <c r="D10" s="317">
        <v>0</v>
      </c>
      <c r="E10" s="317">
        <v>2</v>
      </c>
      <c r="F10" s="317">
        <v>1</v>
      </c>
      <c r="G10" s="317">
        <v>0</v>
      </c>
      <c r="H10" s="317">
        <v>0</v>
      </c>
      <c r="I10" s="317">
        <v>16</v>
      </c>
      <c r="J10" s="317">
        <v>2</v>
      </c>
      <c r="K10" s="317">
        <v>17</v>
      </c>
      <c r="L10" s="317">
        <v>2</v>
      </c>
      <c r="M10" s="317">
        <v>61</v>
      </c>
      <c r="N10" s="317">
        <v>7</v>
      </c>
      <c r="O10" s="317">
        <v>0</v>
      </c>
      <c r="P10" s="317">
        <v>0</v>
      </c>
      <c r="Q10" s="317">
        <v>1</v>
      </c>
      <c r="R10" s="318">
        <v>2</v>
      </c>
      <c r="S10" s="63">
        <v>2</v>
      </c>
      <c r="T10" s="319">
        <v>113</v>
      </c>
      <c r="U10" s="320">
        <v>4</v>
      </c>
      <c r="V10" s="317">
        <v>0</v>
      </c>
      <c r="W10" s="321">
        <v>60</v>
      </c>
    </row>
    <row r="11" spans="1:23" ht="17.100000000000001" customHeight="1">
      <c r="A11" s="248">
        <v>4</v>
      </c>
      <c r="B11" s="48" t="s">
        <v>30</v>
      </c>
      <c r="C11" s="316">
        <v>0</v>
      </c>
      <c r="D11" s="317">
        <v>0</v>
      </c>
      <c r="E11" s="317">
        <v>1</v>
      </c>
      <c r="F11" s="317">
        <v>0</v>
      </c>
      <c r="G11" s="317">
        <v>0</v>
      </c>
      <c r="H11" s="317">
        <v>0</v>
      </c>
      <c r="I11" s="317">
        <v>6</v>
      </c>
      <c r="J11" s="317">
        <v>0</v>
      </c>
      <c r="K11" s="317">
        <v>1</v>
      </c>
      <c r="L11" s="317">
        <v>0</v>
      </c>
      <c r="M11" s="317">
        <v>34</v>
      </c>
      <c r="N11" s="317">
        <v>1</v>
      </c>
      <c r="O11" s="317">
        <v>0</v>
      </c>
      <c r="P11" s="317">
        <v>0</v>
      </c>
      <c r="Q11" s="317">
        <v>0</v>
      </c>
      <c r="R11" s="318">
        <v>1</v>
      </c>
      <c r="S11" s="63">
        <v>0</v>
      </c>
      <c r="T11" s="319">
        <v>44</v>
      </c>
      <c r="U11" s="320">
        <v>0</v>
      </c>
      <c r="V11" s="317">
        <v>0</v>
      </c>
      <c r="W11" s="321">
        <v>9</v>
      </c>
    </row>
    <row r="12" spans="1:23" ht="17.100000000000001" customHeight="1">
      <c r="A12" s="248">
        <v>5</v>
      </c>
      <c r="B12" s="48" t="s">
        <v>31</v>
      </c>
      <c r="C12" s="316">
        <v>0</v>
      </c>
      <c r="D12" s="317">
        <v>0</v>
      </c>
      <c r="E12" s="317">
        <v>6</v>
      </c>
      <c r="F12" s="317">
        <v>2</v>
      </c>
      <c r="G12" s="317">
        <v>0</v>
      </c>
      <c r="H12" s="317">
        <v>0</v>
      </c>
      <c r="I12" s="317">
        <v>28</v>
      </c>
      <c r="J12" s="317">
        <v>3</v>
      </c>
      <c r="K12" s="317">
        <v>39</v>
      </c>
      <c r="L12" s="317">
        <v>7</v>
      </c>
      <c r="M12" s="317">
        <v>132</v>
      </c>
      <c r="N12" s="317">
        <v>18</v>
      </c>
      <c r="O12" s="317">
        <v>0</v>
      </c>
      <c r="P12" s="317">
        <v>0</v>
      </c>
      <c r="Q12" s="317">
        <v>7</v>
      </c>
      <c r="R12" s="318">
        <v>0</v>
      </c>
      <c r="S12" s="63">
        <v>22</v>
      </c>
      <c r="T12" s="319">
        <v>264</v>
      </c>
      <c r="U12" s="320">
        <v>7</v>
      </c>
      <c r="V12" s="317">
        <v>32</v>
      </c>
      <c r="W12" s="321">
        <v>119</v>
      </c>
    </row>
    <row r="13" spans="1:23" ht="17.100000000000001" customHeight="1">
      <c r="A13" s="248">
        <v>6</v>
      </c>
      <c r="B13" s="48" t="s">
        <v>32</v>
      </c>
      <c r="C13" s="316">
        <v>11</v>
      </c>
      <c r="D13" s="317">
        <v>1</v>
      </c>
      <c r="E13" s="317">
        <v>4</v>
      </c>
      <c r="F13" s="317">
        <v>1</v>
      </c>
      <c r="G13" s="317">
        <v>1</v>
      </c>
      <c r="H13" s="317">
        <v>0</v>
      </c>
      <c r="I13" s="317">
        <v>48</v>
      </c>
      <c r="J13" s="317">
        <v>8</v>
      </c>
      <c r="K13" s="317">
        <v>79</v>
      </c>
      <c r="L13" s="317">
        <v>22</v>
      </c>
      <c r="M13" s="317">
        <v>156</v>
      </c>
      <c r="N13" s="317">
        <v>27</v>
      </c>
      <c r="O13" s="317">
        <v>0</v>
      </c>
      <c r="P13" s="317">
        <v>0</v>
      </c>
      <c r="Q13" s="317">
        <v>3</v>
      </c>
      <c r="R13" s="318">
        <v>2</v>
      </c>
      <c r="S13" s="63">
        <v>6</v>
      </c>
      <c r="T13" s="319">
        <v>369</v>
      </c>
      <c r="U13" s="320">
        <v>10</v>
      </c>
      <c r="V13" s="317">
        <v>0</v>
      </c>
      <c r="W13" s="321">
        <v>114</v>
      </c>
    </row>
    <row r="14" spans="1:23" ht="17.100000000000001" customHeight="1">
      <c r="A14" s="248">
        <v>7</v>
      </c>
      <c r="B14" s="48" t="s">
        <v>33</v>
      </c>
      <c r="C14" s="316">
        <v>12</v>
      </c>
      <c r="D14" s="317">
        <v>2</v>
      </c>
      <c r="E14" s="317">
        <v>9</v>
      </c>
      <c r="F14" s="317">
        <v>9</v>
      </c>
      <c r="G14" s="317">
        <v>0</v>
      </c>
      <c r="H14" s="317">
        <v>0</v>
      </c>
      <c r="I14" s="317">
        <v>70</v>
      </c>
      <c r="J14" s="317">
        <v>9</v>
      </c>
      <c r="K14" s="317">
        <v>29</v>
      </c>
      <c r="L14" s="317">
        <v>7</v>
      </c>
      <c r="M14" s="317">
        <v>202</v>
      </c>
      <c r="N14" s="317">
        <v>23</v>
      </c>
      <c r="O14" s="317">
        <v>0</v>
      </c>
      <c r="P14" s="317">
        <v>2</v>
      </c>
      <c r="Q14" s="317">
        <v>25</v>
      </c>
      <c r="R14" s="318">
        <v>6</v>
      </c>
      <c r="S14" s="63">
        <v>2</v>
      </c>
      <c r="T14" s="319">
        <v>407</v>
      </c>
      <c r="U14" s="320">
        <v>22</v>
      </c>
      <c r="V14" s="317">
        <v>2</v>
      </c>
      <c r="W14" s="321">
        <v>123</v>
      </c>
    </row>
    <row r="15" spans="1:23" ht="17.100000000000001" customHeight="1">
      <c r="A15" s="248">
        <v>8</v>
      </c>
      <c r="B15" s="48" t="s">
        <v>34</v>
      </c>
      <c r="C15" s="316">
        <v>0</v>
      </c>
      <c r="D15" s="317">
        <v>0</v>
      </c>
      <c r="E15" s="317">
        <v>0</v>
      </c>
      <c r="F15" s="317">
        <v>0</v>
      </c>
      <c r="G15" s="317">
        <v>0</v>
      </c>
      <c r="H15" s="317">
        <v>0</v>
      </c>
      <c r="I15" s="317">
        <v>2</v>
      </c>
      <c r="J15" s="317">
        <v>0</v>
      </c>
      <c r="K15" s="317">
        <v>7</v>
      </c>
      <c r="L15" s="317">
        <v>1</v>
      </c>
      <c r="M15" s="317">
        <v>19</v>
      </c>
      <c r="N15" s="317">
        <v>0</v>
      </c>
      <c r="O15" s="317">
        <v>0</v>
      </c>
      <c r="P15" s="317">
        <v>0</v>
      </c>
      <c r="Q15" s="317">
        <v>1</v>
      </c>
      <c r="R15" s="318">
        <v>0</v>
      </c>
      <c r="S15" s="63">
        <v>0</v>
      </c>
      <c r="T15" s="319">
        <v>30</v>
      </c>
      <c r="U15" s="320">
        <v>4</v>
      </c>
      <c r="V15" s="317">
        <v>5</v>
      </c>
      <c r="W15" s="321">
        <v>18</v>
      </c>
    </row>
    <row r="16" spans="1:23" ht="17.100000000000001" customHeight="1">
      <c r="A16" s="248">
        <v>9</v>
      </c>
      <c r="B16" s="48" t="s">
        <v>35</v>
      </c>
      <c r="C16" s="316">
        <v>0</v>
      </c>
      <c r="D16" s="317">
        <v>0</v>
      </c>
      <c r="E16" s="317">
        <v>2</v>
      </c>
      <c r="F16" s="317">
        <v>0</v>
      </c>
      <c r="G16" s="317">
        <v>1</v>
      </c>
      <c r="H16" s="317">
        <v>0</v>
      </c>
      <c r="I16" s="317">
        <v>13</v>
      </c>
      <c r="J16" s="317">
        <v>3</v>
      </c>
      <c r="K16" s="317">
        <v>4</v>
      </c>
      <c r="L16" s="317">
        <v>1</v>
      </c>
      <c r="M16" s="317">
        <v>89</v>
      </c>
      <c r="N16" s="317">
        <v>11</v>
      </c>
      <c r="O16" s="317">
        <v>0</v>
      </c>
      <c r="P16" s="317">
        <v>0</v>
      </c>
      <c r="Q16" s="317">
        <v>4</v>
      </c>
      <c r="R16" s="318">
        <v>0</v>
      </c>
      <c r="S16" s="63">
        <v>5</v>
      </c>
      <c r="T16" s="319">
        <v>133</v>
      </c>
      <c r="U16" s="320">
        <v>8</v>
      </c>
      <c r="V16" s="317">
        <v>0</v>
      </c>
      <c r="W16" s="321">
        <v>50</v>
      </c>
    </row>
    <row r="17" spans="1:23" ht="17.100000000000001" customHeight="1">
      <c r="A17" s="248">
        <v>10</v>
      </c>
      <c r="B17" s="48" t="s">
        <v>36</v>
      </c>
      <c r="C17" s="316">
        <v>1</v>
      </c>
      <c r="D17" s="317">
        <v>0</v>
      </c>
      <c r="E17" s="317">
        <v>4</v>
      </c>
      <c r="F17" s="317">
        <v>0</v>
      </c>
      <c r="G17" s="317">
        <v>0</v>
      </c>
      <c r="H17" s="317">
        <v>0</v>
      </c>
      <c r="I17" s="317">
        <v>12</v>
      </c>
      <c r="J17" s="317">
        <v>5</v>
      </c>
      <c r="K17" s="317">
        <v>18</v>
      </c>
      <c r="L17" s="317">
        <v>10</v>
      </c>
      <c r="M17" s="317">
        <v>42</v>
      </c>
      <c r="N17" s="317">
        <v>4</v>
      </c>
      <c r="O17" s="317">
        <v>1</v>
      </c>
      <c r="P17" s="317">
        <v>0</v>
      </c>
      <c r="Q17" s="317">
        <v>4</v>
      </c>
      <c r="R17" s="318">
        <v>0</v>
      </c>
      <c r="S17" s="63">
        <v>6</v>
      </c>
      <c r="T17" s="319">
        <v>107</v>
      </c>
      <c r="U17" s="320">
        <v>2</v>
      </c>
      <c r="V17" s="317">
        <v>3</v>
      </c>
      <c r="W17" s="321">
        <v>22</v>
      </c>
    </row>
    <row r="18" spans="1:23" ht="17.100000000000001" customHeight="1">
      <c r="A18" s="248">
        <v>11</v>
      </c>
      <c r="B18" s="48" t="s">
        <v>37</v>
      </c>
      <c r="C18" s="316">
        <v>2</v>
      </c>
      <c r="D18" s="317">
        <v>1</v>
      </c>
      <c r="E18" s="317">
        <v>6</v>
      </c>
      <c r="F18" s="317">
        <v>2</v>
      </c>
      <c r="G18" s="317">
        <v>0</v>
      </c>
      <c r="H18" s="317">
        <v>0</v>
      </c>
      <c r="I18" s="317">
        <v>34</v>
      </c>
      <c r="J18" s="317">
        <v>4</v>
      </c>
      <c r="K18" s="317">
        <v>84</v>
      </c>
      <c r="L18" s="317">
        <v>6</v>
      </c>
      <c r="M18" s="317">
        <v>163</v>
      </c>
      <c r="N18" s="317">
        <v>19</v>
      </c>
      <c r="O18" s="317">
        <v>0</v>
      </c>
      <c r="P18" s="317">
        <v>0</v>
      </c>
      <c r="Q18" s="317">
        <v>5</v>
      </c>
      <c r="R18" s="318">
        <v>0</v>
      </c>
      <c r="S18" s="63">
        <v>2</v>
      </c>
      <c r="T18" s="319">
        <v>328</v>
      </c>
      <c r="U18" s="320">
        <v>4</v>
      </c>
      <c r="V18" s="317">
        <v>40</v>
      </c>
      <c r="W18" s="321">
        <v>119</v>
      </c>
    </row>
    <row r="19" spans="1:23" ht="17.100000000000001" customHeight="1">
      <c r="A19" s="248">
        <v>12</v>
      </c>
      <c r="B19" s="48" t="s">
        <v>38</v>
      </c>
      <c r="C19" s="316">
        <v>0</v>
      </c>
      <c r="D19" s="317">
        <v>0</v>
      </c>
      <c r="E19" s="317">
        <v>3</v>
      </c>
      <c r="F19" s="317">
        <v>0</v>
      </c>
      <c r="G19" s="317">
        <v>0</v>
      </c>
      <c r="H19" s="317">
        <v>0</v>
      </c>
      <c r="I19" s="317">
        <v>16</v>
      </c>
      <c r="J19" s="317">
        <v>2</v>
      </c>
      <c r="K19" s="317">
        <v>8</v>
      </c>
      <c r="L19" s="317">
        <v>0</v>
      </c>
      <c r="M19" s="317">
        <v>65</v>
      </c>
      <c r="N19" s="317">
        <v>5</v>
      </c>
      <c r="O19" s="317">
        <v>0</v>
      </c>
      <c r="P19" s="317">
        <v>0</v>
      </c>
      <c r="Q19" s="317">
        <v>1</v>
      </c>
      <c r="R19" s="318">
        <v>1</v>
      </c>
      <c r="S19" s="63">
        <v>0</v>
      </c>
      <c r="T19" s="319">
        <v>101</v>
      </c>
      <c r="U19" s="320">
        <v>5</v>
      </c>
      <c r="V19" s="317">
        <v>0</v>
      </c>
      <c r="W19" s="321">
        <v>38</v>
      </c>
    </row>
    <row r="20" spans="1:23" ht="17.100000000000001" customHeight="1">
      <c r="A20" s="248">
        <v>13</v>
      </c>
      <c r="B20" s="48" t="s">
        <v>39</v>
      </c>
      <c r="C20" s="316">
        <v>1</v>
      </c>
      <c r="D20" s="317">
        <v>0</v>
      </c>
      <c r="E20" s="317">
        <v>8</v>
      </c>
      <c r="F20" s="317">
        <v>0</v>
      </c>
      <c r="G20" s="317">
        <v>1</v>
      </c>
      <c r="H20" s="317">
        <v>0</v>
      </c>
      <c r="I20" s="317">
        <v>14</v>
      </c>
      <c r="J20" s="317">
        <v>0</v>
      </c>
      <c r="K20" s="317">
        <v>26</v>
      </c>
      <c r="L20" s="317">
        <v>2</v>
      </c>
      <c r="M20" s="317">
        <v>67</v>
      </c>
      <c r="N20" s="317">
        <v>6</v>
      </c>
      <c r="O20" s="317">
        <v>1</v>
      </c>
      <c r="P20" s="317">
        <v>0</v>
      </c>
      <c r="Q20" s="317">
        <v>1</v>
      </c>
      <c r="R20" s="318">
        <v>0</v>
      </c>
      <c r="S20" s="63">
        <v>5</v>
      </c>
      <c r="T20" s="319">
        <v>132</v>
      </c>
      <c r="U20" s="320">
        <v>18</v>
      </c>
      <c r="V20" s="317">
        <v>9</v>
      </c>
      <c r="W20" s="321">
        <v>46</v>
      </c>
    </row>
    <row r="21" spans="1:23" ht="18">
      <c r="A21" s="248">
        <v>14</v>
      </c>
      <c r="B21" s="322" t="s">
        <v>40</v>
      </c>
      <c r="C21" s="316">
        <v>5</v>
      </c>
      <c r="D21" s="317">
        <v>2</v>
      </c>
      <c r="E21" s="317">
        <v>8</v>
      </c>
      <c r="F21" s="317">
        <v>1</v>
      </c>
      <c r="G21" s="317">
        <v>0</v>
      </c>
      <c r="H21" s="317">
        <v>0</v>
      </c>
      <c r="I21" s="317">
        <v>22</v>
      </c>
      <c r="J21" s="317">
        <v>6</v>
      </c>
      <c r="K21" s="317">
        <v>53</v>
      </c>
      <c r="L21" s="317">
        <v>7</v>
      </c>
      <c r="M21" s="317">
        <v>160</v>
      </c>
      <c r="N21" s="317">
        <v>26</v>
      </c>
      <c r="O21" s="317">
        <v>0</v>
      </c>
      <c r="P21" s="317">
        <v>0</v>
      </c>
      <c r="Q21" s="317">
        <v>6</v>
      </c>
      <c r="R21" s="318">
        <v>1</v>
      </c>
      <c r="S21" s="63">
        <v>6</v>
      </c>
      <c r="T21" s="319">
        <v>303</v>
      </c>
      <c r="U21" s="320">
        <v>29</v>
      </c>
      <c r="V21" s="317">
        <v>12</v>
      </c>
      <c r="W21" s="321">
        <v>86</v>
      </c>
    </row>
    <row r="22" spans="1:23" ht="17.100000000000001" customHeight="1">
      <c r="A22" s="248">
        <v>15</v>
      </c>
      <c r="B22" s="48" t="s">
        <v>41</v>
      </c>
      <c r="C22" s="316">
        <v>22</v>
      </c>
      <c r="D22" s="317">
        <v>3</v>
      </c>
      <c r="E22" s="317">
        <v>6</v>
      </c>
      <c r="F22" s="317">
        <v>2</v>
      </c>
      <c r="G22" s="317">
        <v>0</v>
      </c>
      <c r="H22" s="317">
        <v>0</v>
      </c>
      <c r="I22" s="317">
        <v>152</v>
      </c>
      <c r="J22" s="317">
        <v>27</v>
      </c>
      <c r="K22" s="317">
        <v>318</v>
      </c>
      <c r="L22" s="317">
        <v>100</v>
      </c>
      <c r="M22" s="317">
        <v>30</v>
      </c>
      <c r="N22" s="317">
        <v>3</v>
      </c>
      <c r="O22" s="317">
        <v>0</v>
      </c>
      <c r="P22" s="317">
        <v>0</v>
      </c>
      <c r="Q22" s="317">
        <v>6</v>
      </c>
      <c r="R22" s="318">
        <v>3</v>
      </c>
      <c r="S22" s="63">
        <v>9</v>
      </c>
      <c r="T22" s="319">
        <v>681</v>
      </c>
      <c r="U22" s="320">
        <v>14</v>
      </c>
      <c r="V22" s="317">
        <v>73</v>
      </c>
      <c r="W22" s="321">
        <v>227</v>
      </c>
    </row>
    <row r="23" spans="1:23" ht="17.100000000000001" customHeight="1">
      <c r="A23" s="248">
        <v>16</v>
      </c>
      <c r="B23" s="48" t="s">
        <v>42</v>
      </c>
      <c r="C23" s="316">
        <v>0</v>
      </c>
      <c r="D23" s="317">
        <v>0</v>
      </c>
      <c r="E23" s="317">
        <v>0</v>
      </c>
      <c r="F23" s="317">
        <v>0</v>
      </c>
      <c r="G23" s="317">
        <v>1</v>
      </c>
      <c r="H23" s="317">
        <v>0</v>
      </c>
      <c r="I23" s="317">
        <v>22</v>
      </c>
      <c r="J23" s="317">
        <v>2</v>
      </c>
      <c r="K23" s="317">
        <v>4</v>
      </c>
      <c r="L23" s="317">
        <v>2</v>
      </c>
      <c r="M23" s="317">
        <v>37</v>
      </c>
      <c r="N23" s="317">
        <v>3</v>
      </c>
      <c r="O23" s="317">
        <v>0</v>
      </c>
      <c r="P23" s="317">
        <v>0</v>
      </c>
      <c r="Q23" s="317">
        <v>1</v>
      </c>
      <c r="R23" s="318">
        <v>0</v>
      </c>
      <c r="S23" s="63">
        <v>0</v>
      </c>
      <c r="T23" s="319">
        <v>72</v>
      </c>
      <c r="U23" s="320">
        <v>1</v>
      </c>
      <c r="V23" s="317">
        <v>0</v>
      </c>
      <c r="W23" s="321">
        <v>22</v>
      </c>
    </row>
    <row r="24" spans="1:23" ht="17.100000000000001" customHeight="1">
      <c r="A24" s="248">
        <v>17</v>
      </c>
      <c r="B24" s="48" t="s">
        <v>43</v>
      </c>
      <c r="C24" s="316">
        <v>0</v>
      </c>
      <c r="D24" s="317">
        <v>0</v>
      </c>
      <c r="E24" s="317">
        <v>7</v>
      </c>
      <c r="F24" s="317">
        <v>0</v>
      </c>
      <c r="G24" s="317">
        <v>1</v>
      </c>
      <c r="H24" s="317">
        <v>0</v>
      </c>
      <c r="I24" s="317">
        <v>7</v>
      </c>
      <c r="J24" s="317">
        <v>1</v>
      </c>
      <c r="K24" s="317">
        <v>13</v>
      </c>
      <c r="L24" s="317">
        <v>0</v>
      </c>
      <c r="M24" s="317">
        <v>68</v>
      </c>
      <c r="N24" s="317">
        <v>12</v>
      </c>
      <c r="O24" s="317">
        <v>0</v>
      </c>
      <c r="P24" s="317">
        <v>0</v>
      </c>
      <c r="Q24" s="317">
        <v>9</v>
      </c>
      <c r="R24" s="318">
        <v>4</v>
      </c>
      <c r="S24" s="63">
        <v>0</v>
      </c>
      <c r="T24" s="319">
        <v>122</v>
      </c>
      <c r="U24" s="320">
        <v>6</v>
      </c>
      <c r="V24" s="317">
        <v>1</v>
      </c>
      <c r="W24" s="321">
        <v>45</v>
      </c>
    </row>
    <row r="25" spans="1:23" ht="17.100000000000001" customHeight="1">
      <c r="A25" s="248">
        <v>18</v>
      </c>
      <c r="B25" s="48" t="s">
        <v>44</v>
      </c>
      <c r="C25" s="316">
        <v>2</v>
      </c>
      <c r="D25" s="317">
        <v>1</v>
      </c>
      <c r="E25" s="317">
        <v>16</v>
      </c>
      <c r="F25" s="317">
        <v>3</v>
      </c>
      <c r="G25" s="317">
        <v>4</v>
      </c>
      <c r="H25" s="317">
        <v>0</v>
      </c>
      <c r="I25" s="317">
        <v>89</v>
      </c>
      <c r="J25" s="317">
        <v>10</v>
      </c>
      <c r="K25" s="317">
        <v>58</v>
      </c>
      <c r="L25" s="317">
        <v>14</v>
      </c>
      <c r="M25" s="317">
        <v>92</v>
      </c>
      <c r="N25" s="317">
        <v>20</v>
      </c>
      <c r="O25" s="317">
        <v>0</v>
      </c>
      <c r="P25" s="317">
        <v>0</v>
      </c>
      <c r="Q25" s="317">
        <v>1</v>
      </c>
      <c r="R25" s="318">
        <v>1</v>
      </c>
      <c r="S25" s="63">
        <v>12</v>
      </c>
      <c r="T25" s="319">
        <v>323</v>
      </c>
      <c r="U25" s="320">
        <v>8</v>
      </c>
      <c r="V25" s="317">
        <v>16</v>
      </c>
      <c r="W25" s="321">
        <v>142</v>
      </c>
    </row>
    <row r="26" spans="1:23" ht="17.100000000000001" customHeight="1">
      <c r="A26" s="248">
        <v>19</v>
      </c>
      <c r="B26" s="48" t="s">
        <v>45</v>
      </c>
      <c r="C26" s="316">
        <v>3</v>
      </c>
      <c r="D26" s="317">
        <v>1</v>
      </c>
      <c r="E26" s="317">
        <v>4</v>
      </c>
      <c r="F26" s="317">
        <v>1</v>
      </c>
      <c r="G26" s="317">
        <v>1</v>
      </c>
      <c r="H26" s="317">
        <v>0</v>
      </c>
      <c r="I26" s="317">
        <v>11</v>
      </c>
      <c r="J26" s="317">
        <v>3</v>
      </c>
      <c r="K26" s="317">
        <v>26</v>
      </c>
      <c r="L26" s="317">
        <v>5</v>
      </c>
      <c r="M26" s="317">
        <v>70</v>
      </c>
      <c r="N26" s="317">
        <v>14</v>
      </c>
      <c r="O26" s="317">
        <v>0</v>
      </c>
      <c r="P26" s="317">
        <v>0</v>
      </c>
      <c r="Q26" s="317">
        <v>4</v>
      </c>
      <c r="R26" s="318">
        <v>1</v>
      </c>
      <c r="S26" s="63">
        <v>9</v>
      </c>
      <c r="T26" s="319">
        <v>153</v>
      </c>
      <c r="U26" s="320">
        <v>3</v>
      </c>
      <c r="V26" s="317">
        <v>0</v>
      </c>
      <c r="W26" s="321">
        <v>35</v>
      </c>
    </row>
    <row r="27" spans="1:23" ht="17.100000000000001" customHeight="1">
      <c r="A27" s="248">
        <v>20</v>
      </c>
      <c r="B27" s="48" t="s">
        <v>46</v>
      </c>
      <c r="C27" s="316">
        <v>2</v>
      </c>
      <c r="D27" s="317">
        <v>0</v>
      </c>
      <c r="E27" s="317">
        <v>3</v>
      </c>
      <c r="F27" s="317">
        <v>2</v>
      </c>
      <c r="G27" s="317">
        <v>0</v>
      </c>
      <c r="H27" s="317">
        <v>0</v>
      </c>
      <c r="I27" s="317">
        <v>45</v>
      </c>
      <c r="J27" s="317">
        <v>1</v>
      </c>
      <c r="K27" s="317">
        <v>11</v>
      </c>
      <c r="L27" s="317">
        <v>2</v>
      </c>
      <c r="M27" s="317">
        <v>107</v>
      </c>
      <c r="N27" s="317">
        <v>16</v>
      </c>
      <c r="O27" s="317">
        <v>0</v>
      </c>
      <c r="P27" s="317">
        <v>0</v>
      </c>
      <c r="Q27" s="317">
        <v>15</v>
      </c>
      <c r="R27" s="318">
        <v>2</v>
      </c>
      <c r="S27" s="63">
        <v>0</v>
      </c>
      <c r="T27" s="319">
        <v>206</v>
      </c>
      <c r="U27" s="320">
        <v>10</v>
      </c>
      <c r="V27" s="317">
        <v>1</v>
      </c>
      <c r="W27" s="321">
        <v>89</v>
      </c>
    </row>
    <row r="28" spans="1:23" ht="17.100000000000001" customHeight="1">
      <c r="A28" s="248">
        <v>21</v>
      </c>
      <c r="B28" s="48" t="s">
        <v>47</v>
      </c>
      <c r="C28" s="316">
        <v>2</v>
      </c>
      <c r="D28" s="317">
        <v>0</v>
      </c>
      <c r="E28" s="317">
        <v>10</v>
      </c>
      <c r="F28" s="317">
        <v>2</v>
      </c>
      <c r="G28" s="317">
        <v>1</v>
      </c>
      <c r="H28" s="317">
        <v>0</v>
      </c>
      <c r="I28" s="317">
        <v>33</v>
      </c>
      <c r="J28" s="317">
        <v>3</v>
      </c>
      <c r="K28" s="317">
        <v>42</v>
      </c>
      <c r="L28" s="317">
        <v>6</v>
      </c>
      <c r="M28" s="317">
        <v>117</v>
      </c>
      <c r="N28" s="317">
        <v>18</v>
      </c>
      <c r="O28" s="317">
        <v>1</v>
      </c>
      <c r="P28" s="317">
        <v>1</v>
      </c>
      <c r="Q28" s="317">
        <v>4</v>
      </c>
      <c r="R28" s="318">
        <v>2</v>
      </c>
      <c r="S28" s="63">
        <v>0</v>
      </c>
      <c r="T28" s="319">
        <v>242</v>
      </c>
      <c r="U28" s="320">
        <v>6</v>
      </c>
      <c r="V28" s="317">
        <v>2</v>
      </c>
      <c r="W28" s="321">
        <v>59</v>
      </c>
    </row>
    <row r="29" spans="1:23" ht="17.100000000000001" customHeight="1">
      <c r="A29" s="248">
        <v>22</v>
      </c>
      <c r="B29" s="48" t="s">
        <v>48</v>
      </c>
      <c r="C29" s="316">
        <v>1</v>
      </c>
      <c r="D29" s="317">
        <v>0</v>
      </c>
      <c r="E29" s="317">
        <v>5</v>
      </c>
      <c r="F29" s="317">
        <v>0</v>
      </c>
      <c r="G29" s="317">
        <v>1</v>
      </c>
      <c r="H29" s="317">
        <v>0</v>
      </c>
      <c r="I29" s="317">
        <v>10</v>
      </c>
      <c r="J29" s="317">
        <v>3</v>
      </c>
      <c r="K29" s="317">
        <v>14</v>
      </c>
      <c r="L29" s="317">
        <v>1</v>
      </c>
      <c r="M29" s="317">
        <v>102</v>
      </c>
      <c r="N29" s="317">
        <v>9</v>
      </c>
      <c r="O29" s="317">
        <v>0</v>
      </c>
      <c r="P29" s="317">
        <v>0</v>
      </c>
      <c r="Q29" s="317">
        <v>4</v>
      </c>
      <c r="R29" s="318">
        <v>0</v>
      </c>
      <c r="S29" s="63">
        <v>3</v>
      </c>
      <c r="T29" s="319">
        <v>153</v>
      </c>
      <c r="U29" s="320">
        <v>6</v>
      </c>
      <c r="V29" s="317">
        <v>0</v>
      </c>
      <c r="W29" s="321">
        <v>46</v>
      </c>
    </row>
    <row r="30" spans="1:23" ht="17.100000000000001" customHeight="1">
      <c r="A30" s="248">
        <v>23</v>
      </c>
      <c r="B30" s="48" t="s">
        <v>49</v>
      </c>
      <c r="C30" s="316">
        <v>5</v>
      </c>
      <c r="D30" s="317">
        <v>0</v>
      </c>
      <c r="E30" s="317">
        <v>24</v>
      </c>
      <c r="F30" s="317">
        <v>6</v>
      </c>
      <c r="G30" s="317">
        <v>1</v>
      </c>
      <c r="H30" s="317">
        <v>0</v>
      </c>
      <c r="I30" s="317">
        <v>83</v>
      </c>
      <c r="J30" s="317">
        <v>8</v>
      </c>
      <c r="K30" s="317">
        <v>85</v>
      </c>
      <c r="L30" s="317">
        <v>20</v>
      </c>
      <c r="M30" s="317">
        <v>299</v>
      </c>
      <c r="N30" s="317">
        <v>47</v>
      </c>
      <c r="O30" s="317">
        <v>2</v>
      </c>
      <c r="P30" s="317">
        <v>0</v>
      </c>
      <c r="Q30" s="317">
        <v>13</v>
      </c>
      <c r="R30" s="318">
        <v>3</v>
      </c>
      <c r="S30" s="63">
        <v>22</v>
      </c>
      <c r="T30" s="319">
        <v>618</v>
      </c>
      <c r="U30" s="320">
        <v>47</v>
      </c>
      <c r="V30" s="317">
        <v>11</v>
      </c>
      <c r="W30" s="321">
        <v>202</v>
      </c>
    </row>
    <row r="31" spans="1:23" ht="17.100000000000001" customHeight="1">
      <c r="A31" s="248">
        <v>24</v>
      </c>
      <c r="B31" s="48" t="s">
        <v>50</v>
      </c>
      <c r="C31" s="316">
        <v>0</v>
      </c>
      <c r="D31" s="317">
        <v>0</v>
      </c>
      <c r="E31" s="317">
        <v>11</v>
      </c>
      <c r="F31" s="317">
        <v>3</v>
      </c>
      <c r="G31" s="317">
        <v>0</v>
      </c>
      <c r="H31" s="317">
        <v>0</v>
      </c>
      <c r="I31" s="317">
        <v>13</v>
      </c>
      <c r="J31" s="317">
        <v>1</v>
      </c>
      <c r="K31" s="317">
        <v>25</v>
      </c>
      <c r="L31" s="317">
        <v>2</v>
      </c>
      <c r="M31" s="317">
        <v>84</v>
      </c>
      <c r="N31" s="317">
        <v>13</v>
      </c>
      <c r="O31" s="317">
        <v>0</v>
      </c>
      <c r="P31" s="317">
        <v>0</v>
      </c>
      <c r="Q31" s="317">
        <v>5</v>
      </c>
      <c r="R31" s="318">
        <v>0</v>
      </c>
      <c r="S31" s="63">
        <v>7</v>
      </c>
      <c r="T31" s="319">
        <v>164</v>
      </c>
      <c r="U31" s="320">
        <v>7</v>
      </c>
      <c r="V31" s="317">
        <v>2</v>
      </c>
      <c r="W31" s="321">
        <v>36</v>
      </c>
    </row>
    <row r="32" spans="1:23" ht="17.100000000000001" customHeight="1">
      <c r="A32" s="248">
        <v>25</v>
      </c>
      <c r="B32" s="48" t="s">
        <v>51</v>
      </c>
      <c r="C32" s="316">
        <v>3</v>
      </c>
      <c r="D32" s="317">
        <v>0</v>
      </c>
      <c r="E32" s="317">
        <v>7</v>
      </c>
      <c r="F32" s="317">
        <v>0</v>
      </c>
      <c r="G32" s="317">
        <v>1</v>
      </c>
      <c r="H32" s="317">
        <v>0</v>
      </c>
      <c r="I32" s="317">
        <v>28</v>
      </c>
      <c r="J32" s="317">
        <v>2</v>
      </c>
      <c r="K32" s="317">
        <v>44</v>
      </c>
      <c r="L32" s="317">
        <v>8</v>
      </c>
      <c r="M32" s="317">
        <v>75</v>
      </c>
      <c r="N32" s="317">
        <v>12</v>
      </c>
      <c r="O32" s="317">
        <v>0</v>
      </c>
      <c r="P32" s="317">
        <v>0</v>
      </c>
      <c r="Q32" s="317">
        <v>7</v>
      </c>
      <c r="R32" s="318">
        <v>1</v>
      </c>
      <c r="S32" s="63">
        <v>2</v>
      </c>
      <c r="T32" s="319">
        <v>190</v>
      </c>
      <c r="U32" s="320">
        <v>7</v>
      </c>
      <c r="V32" s="317">
        <v>4</v>
      </c>
      <c r="W32" s="321">
        <v>65</v>
      </c>
    </row>
    <row r="33" spans="1:23" ht="17.100000000000001" customHeight="1">
      <c r="A33" s="248">
        <v>26</v>
      </c>
      <c r="B33" s="48" t="s">
        <v>52</v>
      </c>
      <c r="C33" s="316">
        <v>1</v>
      </c>
      <c r="D33" s="317">
        <v>0</v>
      </c>
      <c r="E33" s="317">
        <v>1</v>
      </c>
      <c r="F33" s="317">
        <v>2</v>
      </c>
      <c r="G33" s="317">
        <v>0</v>
      </c>
      <c r="H33" s="317">
        <v>0</v>
      </c>
      <c r="I33" s="317">
        <v>6</v>
      </c>
      <c r="J33" s="317">
        <v>0</v>
      </c>
      <c r="K33" s="317">
        <v>29</v>
      </c>
      <c r="L33" s="317">
        <v>5</v>
      </c>
      <c r="M33" s="317">
        <v>23</v>
      </c>
      <c r="N33" s="317">
        <v>0</v>
      </c>
      <c r="O33" s="317">
        <v>0</v>
      </c>
      <c r="P33" s="317">
        <v>0</v>
      </c>
      <c r="Q33" s="317">
        <v>1</v>
      </c>
      <c r="R33" s="318">
        <v>1</v>
      </c>
      <c r="S33" s="63">
        <v>3</v>
      </c>
      <c r="T33" s="319">
        <v>72</v>
      </c>
      <c r="U33" s="320">
        <v>0</v>
      </c>
      <c r="V33" s="317">
        <v>0</v>
      </c>
      <c r="W33" s="321">
        <v>30</v>
      </c>
    </row>
    <row r="34" spans="1:23" ht="17.100000000000001" customHeight="1">
      <c r="A34" s="248">
        <v>27</v>
      </c>
      <c r="B34" s="48" t="s">
        <v>53</v>
      </c>
      <c r="C34" s="316">
        <v>0</v>
      </c>
      <c r="D34" s="317">
        <v>1</v>
      </c>
      <c r="E34" s="317">
        <v>1</v>
      </c>
      <c r="F34" s="317">
        <v>1</v>
      </c>
      <c r="G34" s="317">
        <v>0</v>
      </c>
      <c r="H34" s="317">
        <v>0</v>
      </c>
      <c r="I34" s="317">
        <v>13</v>
      </c>
      <c r="J34" s="317">
        <v>1</v>
      </c>
      <c r="K34" s="317">
        <v>8</v>
      </c>
      <c r="L34" s="317">
        <v>0</v>
      </c>
      <c r="M34" s="317">
        <v>61</v>
      </c>
      <c r="N34" s="317">
        <v>6</v>
      </c>
      <c r="O34" s="317">
        <v>1</v>
      </c>
      <c r="P34" s="317">
        <v>0</v>
      </c>
      <c r="Q34" s="317">
        <v>5</v>
      </c>
      <c r="R34" s="318">
        <v>0</v>
      </c>
      <c r="S34" s="63">
        <v>2</v>
      </c>
      <c r="T34" s="319">
        <v>100</v>
      </c>
      <c r="U34" s="320">
        <v>2</v>
      </c>
      <c r="V34" s="317">
        <v>0</v>
      </c>
      <c r="W34" s="321">
        <v>43</v>
      </c>
    </row>
    <row r="35" spans="1:23" ht="17.100000000000001" customHeight="1" thickBot="1">
      <c r="A35" s="249">
        <v>28</v>
      </c>
      <c r="B35" s="49" t="s">
        <v>54</v>
      </c>
      <c r="C35" s="323">
        <v>7</v>
      </c>
      <c r="D35" s="324">
        <v>0</v>
      </c>
      <c r="E35" s="324">
        <v>25</v>
      </c>
      <c r="F35" s="324">
        <v>3</v>
      </c>
      <c r="G35" s="324">
        <v>0</v>
      </c>
      <c r="H35" s="324">
        <v>0</v>
      </c>
      <c r="I35" s="324">
        <v>85</v>
      </c>
      <c r="J35" s="324">
        <v>6</v>
      </c>
      <c r="K35" s="324">
        <v>128</v>
      </c>
      <c r="L35" s="324">
        <v>16</v>
      </c>
      <c r="M35" s="324">
        <v>139</v>
      </c>
      <c r="N35" s="324">
        <v>22</v>
      </c>
      <c r="O35" s="324">
        <v>0</v>
      </c>
      <c r="P35" s="324">
        <v>0</v>
      </c>
      <c r="Q35" s="324">
        <v>12</v>
      </c>
      <c r="R35" s="325">
        <v>0</v>
      </c>
      <c r="S35" s="326">
        <v>10</v>
      </c>
      <c r="T35" s="327">
        <v>453</v>
      </c>
      <c r="U35" s="328">
        <v>3</v>
      </c>
      <c r="V35" s="324">
        <v>26</v>
      </c>
      <c r="W35" s="329">
        <v>146</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495</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8">
    <mergeCell ref="A40:W40"/>
    <mergeCell ref="C4:T4"/>
    <mergeCell ref="K5:L5"/>
    <mergeCell ref="M5:N5"/>
    <mergeCell ref="O5:P5"/>
    <mergeCell ref="Q5:R5"/>
    <mergeCell ref="I5:J5"/>
    <mergeCell ref="A36:W36"/>
    <mergeCell ref="A2:W2"/>
    <mergeCell ref="U4:W5"/>
    <mergeCell ref="A37:W37"/>
    <mergeCell ref="A38:W38"/>
    <mergeCell ref="A39:W39"/>
    <mergeCell ref="C5:D5"/>
    <mergeCell ref="E5:F5"/>
    <mergeCell ref="G5:H5"/>
    <mergeCell ref="A4:A6"/>
    <mergeCell ref="B4:B6"/>
  </mergeCells>
  <hyperlinks>
    <hyperlink ref="A1" location="'Table of Contents'!A1" display="Return to Table of Contents" xr:uid="{ED57DF33-F3FD-4C2D-853A-735F76F3E744}"/>
    <hyperlink ref="A42" location="'Table of Contents'!A1" display="Return to Table of Contents" xr:uid="{66ED0DE5-03FB-45EE-ABB2-05C65949C04C}"/>
  </hyperlinks>
  <pageMargins left="0.2" right="0.2" top="0.5" bottom="0.5" header="0" footer="0"/>
  <pageSetup paperSize="5"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2"/>
  <sheetViews>
    <sheetView showGridLines="0" topLeftCell="A22" zoomScaleNormal="100" workbookViewId="0">
      <selection activeCell="A42" sqref="A42"/>
    </sheetView>
  </sheetViews>
  <sheetFormatPr defaultColWidth="11" defaultRowHeight="15" customHeight="1"/>
  <cols>
    <col min="1" max="1" width="8.375" style="50" customWidth="1"/>
    <col min="2" max="2" width="57"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2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5.25" bestFit="1" customWidth="1"/>
    <col min="23" max="23" width="11.75" bestFit="1" customWidth="1"/>
  </cols>
  <sheetData>
    <row r="1" spans="1:23" ht="15" customHeight="1">
      <c r="A1" s="1023" t="s">
        <v>918</v>
      </c>
    </row>
    <row r="2" spans="1:23" ht="127.9" customHeight="1">
      <c r="A2" s="1157" t="s">
        <v>493</v>
      </c>
      <c r="B2" s="1229"/>
      <c r="C2" s="1229"/>
      <c r="D2" s="1229"/>
      <c r="E2" s="1229"/>
      <c r="F2" s="1229"/>
      <c r="G2" s="1229"/>
      <c r="H2" s="1229"/>
      <c r="I2" s="1229"/>
      <c r="J2" s="1229"/>
      <c r="K2" s="1229"/>
      <c r="L2" s="1229"/>
      <c r="M2" s="1229"/>
      <c r="N2" s="1229"/>
      <c r="O2" s="1229"/>
      <c r="P2" s="1229"/>
      <c r="Q2" s="1229"/>
      <c r="R2" s="1229"/>
      <c r="S2" s="1229"/>
      <c r="T2" s="1229"/>
      <c r="U2" s="1229"/>
      <c r="V2" s="1229"/>
      <c r="W2" s="1229"/>
    </row>
    <row r="3" spans="1:23" ht="15" customHeight="1" thickBot="1">
      <c r="A3" s="189"/>
    </row>
    <row r="4" spans="1:23" ht="17.100000000000001" customHeight="1">
      <c r="A4" s="1275" t="s">
        <v>360</v>
      </c>
      <c r="B4" s="1266" t="s">
        <v>359</v>
      </c>
      <c r="C4" s="1163" t="s">
        <v>475</v>
      </c>
      <c r="D4" s="1164"/>
      <c r="E4" s="1164"/>
      <c r="F4" s="1164"/>
      <c r="G4" s="1164"/>
      <c r="H4" s="1164"/>
      <c r="I4" s="1164"/>
      <c r="J4" s="1164"/>
      <c r="K4" s="1164"/>
      <c r="L4" s="1164"/>
      <c r="M4" s="1164"/>
      <c r="N4" s="1164"/>
      <c r="O4" s="1164"/>
      <c r="P4" s="1164"/>
      <c r="Q4" s="1164"/>
      <c r="R4" s="1164"/>
      <c r="S4" s="1164"/>
      <c r="T4" s="1165"/>
      <c r="U4" s="1265" t="s">
        <v>118</v>
      </c>
      <c r="V4" s="1265"/>
      <c r="W4" s="1266"/>
    </row>
    <row r="5" spans="1:23" ht="53.1" customHeight="1">
      <c r="A5" s="1276"/>
      <c r="B5" s="1278"/>
      <c r="C5" s="1270" t="s">
        <v>64</v>
      </c>
      <c r="D5" s="1271"/>
      <c r="E5" s="1272" t="s">
        <v>123</v>
      </c>
      <c r="F5" s="1273"/>
      <c r="G5" s="1274" t="s">
        <v>122</v>
      </c>
      <c r="H5" s="1271"/>
      <c r="I5" s="1274" t="s">
        <v>353</v>
      </c>
      <c r="J5" s="1271"/>
      <c r="K5" s="1272" t="s">
        <v>10</v>
      </c>
      <c r="L5" s="1273"/>
      <c r="M5" s="1272" t="s">
        <v>12</v>
      </c>
      <c r="N5" s="1273"/>
      <c r="O5" s="1272" t="s">
        <v>121</v>
      </c>
      <c r="P5" s="1273"/>
      <c r="Q5" s="1272" t="s">
        <v>120</v>
      </c>
      <c r="R5" s="1280"/>
      <c r="S5" s="120" t="s">
        <v>7</v>
      </c>
      <c r="T5" s="120" t="s">
        <v>119</v>
      </c>
      <c r="U5" s="1267"/>
      <c r="V5" s="1267"/>
      <c r="W5" s="1162"/>
    </row>
    <row r="6" spans="1:23" ht="17.100000000000001" customHeight="1">
      <c r="A6" s="1277"/>
      <c r="B6" s="1162"/>
      <c r="C6" s="103" t="s">
        <v>18</v>
      </c>
      <c r="D6" s="104" t="s">
        <v>24</v>
      </c>
      <c r="E6" s="104" t="s">
        <v>18</v>
      </c>
      <c r="F6" s="104" t="s">
        <v>24</v>
      </c>
      <c r="G6" s="104" t="s">
        <v>18</v>
      </c>
      <c r="H6" s="104" t="s">
        <v>24</v>
      </c>
      <c r="I6" s="104" t="s">
        <v>18</v>
      </c>
      <c r="J6" s="104" t="s">
        <v>24</v>
      </c>
      <c r="K6" s="104" t="s">
        <v>18</v>
      </c>
      <c r="L6" s="104" t="s">
        <v>24</v>
      </c>
      <c r="M6" s="104" t="s">
        <v>18</v>
      </c>
      <c r="N6" s="104" t="s">
        <v>24</v>
      </c>
      <c r="O6" s="104" t="s">
        <v>18</v>
      </c>
      <c r="P6" s="104" t="s">
        <v>24</v>
      </c>
      <c r="Q6" s="104" t="s">
        <v>18</v>
      </c>
      <c r="R6" s="302" t="s">
        <v>24</v>
      </c>
      <c r="S6" s="332" t="s">
        <v>117</v>
      </c>
      <c r="T6" s="332" t="s">
        <v>7</v>
      </c>
      <c r="U6" s="333" t="s">
        <v>116</v>
      </c>
      <c r="V6" s="334" t="s">
        <v>115</v>
      </c>
      <c r="W6" s="335" t="s">
        <v>114</v>
      </c>
    </row>
    <row r="7" spans="1:23" ht="17.100000000000001" customHeight="1">
      <c r="A7" s="287">
        <v>0</v>
      </c>
      <c r="B7" s="288" t="s">
        <v>26</v>
      </c>
      <c r="C7" s="303">
        <v>374</v>
      </c>
      <c r="D7" s="304">
        <v>335</v>
      </c>
      <c r="E7" s="304">
        <v>488</v>
      </c>
      <c r="F7" s="304">
        <v>412</v>
      </c>
      <c r="G7" s="304">
        <v>49</v>
      </c>
      <c r="H7" s="304">
        <v>36</v>
      </c>
      <c r="I7" s="304">
        <v>4206</v>
      </c>
      <c r="J7" s="304">
        <v>2036</v>
      </c>
      <c r="K7" s="304">
        <v>5555</v>
      </c>
      <c r="L7" s="304">
        <v>3793</v>
      </c>
      <c r="M7" s="304">
        <v>8024</v>
      </c>
      <c r="N7" s="304">
        <v>6029</v>
      </c>
      <c r="O7" s="304">
        <v>48</v>
      </c>
      <c r="P7" s="304">
        <v>36</v>
      </c>
      <c r="Q7" s="304">
        <v>790</v>
      </c>
      <c r="R7" s="305">
        <v>585</v>
      </c>
      <c r="S7" s="306">
        <v>812</v>
      </c>
      <c r="T7" s="306">
        <v>33608</v>
      </c>
      <c r="U7" s="308">
        <v>1532</v>
      </c>
      <c r="V7" s="304">
        <v>1714</v>
      </c>
      <c r="W7" s="309">
        <v>17389</v>
      </c>
    </row>
    <row r="8" spans="1:23" ht="17.100000000000001" customHeight="1">
      <c r="A8" s="247">
        <v>1</v>
      </c>
      <c r="B8" s="55" t="s">
        <v>27</v>
      </c>
      <c r="C8" s="310">
        <v>2</v>
      </c>
      <c r="D8" s="311">
        <v>9</v>
      </c>
      <c r="E8" s="311">
        <v>44</v>
      </c>
      <c r="F8" s="311">
        <v>23</v>
      </c>
      <c r="G8" s="311">
        <v>2</v>
      </c>
      <c r="H8" s="311">
        <v>2</v>
      </c>
      <c r="I8" s="311">
        <v>144</v>
      </c>
      <c r="J8" s="311">
        <v>53</v>
      </c>
      <c r="K8" s="311">
        <v>188</v>
      </c>
      <c r="L8" s="311">
        <v>105</v>
      </c>
      <c r="M8" s="311">
        <v>796</v>
      </c>
      <c r="N8" s="311">
        <v>623</v>
      </c>
      <c r="O8" s="311">
        <v>4</v>
      </c>
      <c r="P8" s="311">
        <v>1</v>
      </c>
      <c r="Q8" s="311">
        <v>69</v>
      </c>
      <c r="R8" s="312">
        <v>42</v>
      </c>
      <c r="S8" s="71">
        <v>17</v>
      </c>
      <c r="T8" s="71">
        <v>2124</v>
      </c>
      <c r="U8" s="314">
        <v>120</v>
      </c>
      <c r="V8" s="311">
        <v>61</v>
      </c>
      <c r="W8" s="315">
        <v>1124</v>
      </c>
    </row>
    <row r="9" spans="1:23" ht="17.100000000000001" customHeight="1">
      <c r="A9" s="248">
        <v>2</v>
      </c>
      <c r="B9" s="48" t="s">
        <v>28</v>
      </c>
      <c r="C9" s="316">
        <v>49</v>
      </c>
      <c r="D9" s="317">
        <v>52</v>
      </c>
      <c r="E9" s="317">
        <v>26</v>
      </c>
      <c r="F9" s="317">
        <v>36</v>
      </c>
      <c r="G9" s="317">
        <v>1</v>
      </c>
      <c r="H9" s="317">
        <v>2</v>
      </c>
      <c r="I9" s="317">
        <v>485</v>
      </c>
      <c r="J9" s="317">
        <v>298</v>
      </c>
      <c r="K9" s="317">
        <v>370</v>
      </c>
      <c r="L9" s="317">
        <v>362</v>
      </c>
      <c r="M9" s="317">
        <v>173</v>
      </c>
      <c r="N9" s="317">
        <v>221</v>
      </c>
      <c r="O9" s="317">
        <v>2</v>
      </c>
      <c r="P9" s="317">
        <v>3</v>
      </c>
      <c r="Q9" s="317">
        <v>47</v>
      </c>
      <c r="R9" s="318">
        <v>61</v>
      </c>
      <c r="S9" s="63">
        <v>92</v>
      </c>
      <c r="T9" s="63">
        <v>2280</v>
      </c>
      <c r="U9" s="320">
        <v>69</v>
      </c>
      <c r="V9" s="317">
        <v>185</v>
      </c>
      <c r="W9" s="321">
        <v>1271</v>
      </c>
    </row>
    <row r="10" spans="1:23" ht="17.100000000000001" customHeight="1">
      <c r="A10" s="248">
        <v>3</v>
      </c>
      <c r="B10" s="48" t="s">
        <v>29</v>
      </c>
      <c r="C10" s="316">
        <v>2</v>
      </c>
      <c r="D10" s="317">
        <v>1</v>
      </c>
      <c r="E10" s="317">
        <v>7</v>
      </c>
      <c r="F10" s="317">
        <v>4</v>
      </c>
      <c r="G10" s="317">
        <v>2</v>
      </c>
      <c r="H10" s="317">
        <v>1</v>
      </c>
      <c r="I10" s="317">
        <v>58</v>
      </c>
      <c r="J10" s="317">
        <v>19</v>
      </c>
      <c r="K10" s="317">
        <v>55</v>
      </c>
      <c r="L10" s="317">
        <v>38</v>
      </c>
      <c r="M10" s="317">
        <v>252</v>
      </c>
      <c r="N10" s="317">
        <v>148</v>
      </c>
      <c r="O10" s="317">
        <v>4</v>
      </c>
      <c r="P10" s="317">
        <v>0</v>
      </c>
      <c r="Q10" s="317">
        <v>17</v>
      </c>
      <c r="R10" s="318">
        <v>16</v>
      </c>
      <c r="S10" s="63">
        <v>10</v>
      </c>
      <c r="T10" s="63">
        <v>634</v>
      </c>
      <c r="U10" s="320">
        <v>32</v>
      </c>
      <c r="V10" s="317">
        <v>1</v>
      </c>
      <c r="W10" s="321">
        <v>405</v>
      </c>
    </row>
    <row r="11" spans="1:23" ht="17.100000000000001" customHeight="1">
      <c r="A11" s="248">
        <v>4</v>
      </c>
      <c r="B11" s="48" t="s">
        <v>30</v>
      </c>
      <c r="C11" s="316">
        <v>0</v>
      </c>
      <c r="D11" s="317">
        <v>0</v>
      </c>
      <c r="E11" s="317">
        <v>0</v>
      </c>
      <c r="F11" s="317">
        <v>0</v>
      </c>
      <c r="G11" s="317">
        <v>0</v>
      </c>
      <c r="H11" s="317">
        <v>0</v>
      </c>
      <c r="I11" s="317">
        <v>2</v>
      </c>
      <c r="J11" s="317">
        <v>3</v>
      </c>
      <c r="K11" s="317">
        <v>0</v>
      </c>
      <c r="L11" s="317">
        <v>2</v>
      </c>
      <c r="M11" s="317">
        <v>40</v>
      </c>
      <c r="N11" s="317">
        <v>27</v>
      </c>
      <c r="O11" s="317">
        <v>0</v>
      </c>
      <c r="P11" s="317">
        <v>0</v>
      </c>
      <c r="Q11" s="317">
        <v>4</v>
      </c>
      <c r="R11" s="318">
        <v>0</v>
      </c>
      <c r="S11" s="63">
        <v>1</v>
      </c>
      <c r="T11" s="63">
        <v>79</v>
      </c>
      <c r="U11" s="320">
        <v>0</v>
      </c>
      <c r="V11" s="317">
        <v>0</v>
      </c>
      <c r="W11" s="321">
        <v>31</v>
      </c>
    </row>
    <row r="12" spans="1:23" ht="17.100000000000001" customHeight="1">
      <c r="A12" s="248">
        <v>5</v>
      </c>
      <c r="B12" s="48" t="s">
        <v>31</v>
      </c>
      <c r="C12" s="316">
        <v>0</v>
      </c>
      <c r="D12" s="317">
        <v>2</v>
      </c>
      <c r="E12" s="317">
        <v>15</v>
      </c>
      <c r="F12" s="317">
        <v>24</v>
      </c>
      <c r="G12" s="317">
        <v>1</v>
      </c>
      <c r="H12" s="317">
        <v>1</v>
      </c>
      <c r="I12" s="317">
        <v>81</v>
      </c>
      <c r="J12" s="317">
        <v>68</v>
      </c>
      <c r="K12" s="317">
        <v>140</v>
      </c>
      <c r="L12" s="317">
        <v>134</v>
      </c>
      <c r="M12" s="317">
        <v>406</v>
      </c>
      <c r="N12" s="317">
        <v>418</v>
      </c>
      <c r="O12" s="317">
        <v>1</v>
      </c>
      <c r="P12" s="317">
        <v>2</v>
      </c>
      <c r="Q12" s="317">
        <v>44</v>
      </c>
      <c r="R12" s="318">
        <v>28</v>
      </c>
      <c r="S12" s="63">
        <v>119</v>
      </c>
      <c r="T12" s="63">
        <v>1484</v>
      </c>
      <c r="U12" s="320">
        <v>53</v>
      </c>
      <c r="V12" s="317">
        <v>179</v>
      </c>
      <c r="W12" s="321">
        <v>743</v>
      </c>
    </row>
    <row r="13" spans="1:23" ht="17.100000000000001" customHeight="1">
      <c r="A13" s="248">
        <v>6</v>
      </c>
      <c r="B13" s="48" t="s">
        <v>32</v>
      </c>
      <c r="C13" s="316">
        <v>11</v>
      </c>
      <c r="D13" s="317">
        <v>5</v>
      </c>
      <c r="E13" s="317">
        <v>8</v>
      </c>
      <c r="F13" s="317">
        <v>2</v>
      </c>
      <c r="G13" s="317">
        <v>4</v>
      </c>
      <c r="H13" s="317">
        <v>0</v>
      </c>
      <c r="I13" s="317">
        <v>39</v>
      </c>
      <c r="J13" s="317">
        <v>21</v>
      </c>
      <c r="K13" s="317">
        <v>105</v>
      </c>
      <c r="L13" s="317">
        <v>77</v>
      </c>
      <c r="M13" s="317">
        <v>186</v>
      </c>
      <c r="N13" s="317">
        <v>125</v>
      </c>
      <c r="O13" s="317">
        <v>2</v>
      </c>
      <c r="P13" s="317">
        <v>0</v>
      </c>
      <c r="Q13" s="317">
        <v>8</v>
      </c>
      <c r="R13" s="318">
        <v>4</v>
      </c>
      <c r="S13" s="63">
        <v>17</v>
      </c>
      <c r="T13" s="63">
        <v>614</v>
      </c>
      <c r="U13" s="320">
        <v>26</v>
      </c>
      <c r="V13" s="317">
        <v>1</v>
      </c>
      <c r="W13" s="321">
        <v>277</v>
      </c>
    </row>
    <row r="14" spans="1:23" ht="17.100000000000001" customHeight="1">
      <c r="A14" s="248">
        <v>7</v>
      </c>
      <c r="B14" s="48" t="s">
        <v>33</v>
      </c>
      <c r="C14" s="316">
        <v>52</v>
      </c>
      <c r="D14" s="317">
        <v>24</v>
      </c>
      <c r="E14" s="317">
        <v>53</v>
      </c>
      <c r="F14" s="317">
        <v>54</v>
      </c>
      <c r="G14" s="317">
        <v>6</v>
      </c>
      <c r="H14" s="317">
        <v>2</v>
      </c>
      <c r="I14" s="317">
        <v>742</v>
      </c>
      <c r="J14" s="317">
        <v>278</v>
      </c>
      <c r="K14" s="317">
        <v>267</v>
      </c>
      <c r="L14" s="317">
        <v>120</v>
      </c>
      <c r="M14" s="317">
        <v>904</v>
      </c>
      <c r="N14" s="317">
        <v>581</v>
      </c>
      <c r="O14" s="317">
        <v>8</v>
      </c>
      <c r="P14" s="317">
        <v>8</v>
      </c>
      <c r="Q14" s="317">
        <v>234</v>
      </c>
      <c r="R14" s="318">
        <v>145</v>
      </c>
      <c r="S14" s="63">
        <v>26</v>
      </c>
      <c r="T14" s="63">
        <v>3504</v>
      </c>
      <c r="U14" s="320">
        <v>186</v>
      </c>
      <c r="V14" s="317">
        <v>13</v>
      </c>
      <c r="W14" s="321">
        <v>1966</v>
      </c>
    </row>
    <row r="15" spans="1:23" ht="17.100000000000001" customHeight="1">
      <c r="A15" s="248">
        <v>8</v>
      </c>
      <c r="B15" s="48" t="s">
        <v>34</v>
      </c>
      <c r="C15" s="316">
        <v>0</v>
      </c>
      <c r="D15" s="317">
        <v>1</v>
      </c>
      <c r="E15" s="317">
        <v>0</v>
      </c>
      <c r="F15" s="317">
        <v>1</v>
      </c>
      <c r="G15" s="317">
        <v>0</v>
      </c>
      <c r="H15" s="317">
        <v>1</v>
      </c>
      <c r="I15" s="317">
        <v>4</v>
      </c>
      <c r="J15" s="317">
        <v>4</v>
      </c>
      <c r="K15" s="317">
        <v>17</v>
      </c>
      <c r="L15" s="317">
        <v>6</v>
      </c>
      <c r="M15" s="317">
        <v>39</v>
      </c>
      <c r="N15" s="317">
        <v>18</v>
      </c>
      <c r="O15" s="317">
        <v>0</v>
      </c>
      <c r="P15" s="317">
        <v>0</v>
      </c>
      <c r="Q15" s="317">
        <v>0</v>
      </c>
      <c r="R15" s="318">
        <v>2</v>
      </c>
      <c r="S15" s="63">
        <v>3</v>
      </c>
      <c r="T15" s="63">
        <v>96</v>
      </c>
      <c r="U15" s="320">
        <v>7</v>
      </c>
      <c r="V15" s="317">
        <v>8</v>
      </c>
      <c r="W15" s="321">
        <v>50</v>
      </c>
    </row>
    <row r="16" spans="1:23" ht="17.100000000000001" customHeight="1">
      <c r="A16" s="248">
        <v>9</v>
      </c>
      <c r="B16" s="48" t="s">
        <v>35</v>
      </c>
      <c r="C16" s="316">
        <v>0</v>
      </c>
      <c r="D16" s="317">
        <v>0</v>
      </c>
      <c r="E16" s="317">
        <v>7</v>
      </c>
      <c r="F16" s="317">
        <v>1</v>
      </c>
      <c r="G16" s="317">
        <v>0</v>
      </c>
      <c r="H16" s="317">
        <v>0</v>
      </c>
      <c r="I16" s="317">
        <v>10</v>
      </c>
      <c r="J16" s="317">
        <v>9</v>
      </c>
      <c r="K16" s="317">
        <v>4</v>
      </c>
      <c r="L16" s="317">
        <v>9</v>
      </c>
      <c r="M16" s="317">
        <v>70</v>
      </c>
      <c r="N16" s="317">
        <v>60</v>
      </c>
      <c r="O16" s="317">
        <v>0</v>
      </c>
      <c r="P16" s="317">
        <v>0</v>
      </c>
      <c r="Q16" s="317">
        <v>1</v>
      </c>
      <c r="R16" s="318">
        <v>4</v>
      </c>
      <c r="S16" s="63">
        <v>13</v>
      </c>
      <c r="T16" s="63">
        <v>188</v>
      </c>
      <c r="U16" s="320">
        <v>16</v>
      </c>
      <c r="V16" s="317">
        <v>1</v>
      </c>
      <c r="W16" s="321">
        <v>86</v>
      </c>
    </row>
    <row r="17" spans="1:23" ht="17.100000000000001" customHeight="1">
      <c r="A17" s="248">
        <v>10</v>
      </c>
      <c r="B17" s="48" t="s">
        <v>36</v>
      </c>
      <c r="C17" s="316">
        <v>0</v>
      </c>
      <c r="D17" s="317">
        <v>0</v>
      </c>
      <c r="E17" s="317">
        <v>0</v>
      </c>
      <c r="F17" s="317">
        <v>0</v>
      </c>
      <c r="G17" s="317">
        <v>0</v>
      </c>
      <c r="H17" s="317">
        <v>0</v>
      </c>
      <c r="I17" s="317">
        <v>0</v>
      </c>
      <c r="J17" s="317">
        <v>0</v>
      </c>
      <c r="K17" s="317">
        <v>0</v>
      </c>
      <c r="L17" s="317">
        <v>0</v>
      </c>
      <c r="M17" s="317">
        <v>0</v>
      </c>
      <c r="N17" s="317">
        <v>0</v>
      </c>
      <c r="O17" s="317">
        <v>0</v>
      </c>
      <c r="P17" s="317">
        <v>0</v>
      </c>
      <c r="Q17" s="317">
        <v>0</v>
      </c>
      <c r="R17" s="318">
        <v>0</v>
      </c>
      <c r="S17" s="63">
        <v>0</v>
      </c>
      <c r="T17" s="63">
        <v>0</v>
      </c>
      <c r="U17" s="320">
        <v>0</v>
      </c>
      <c r="V17" s="317">
        <v>0</v>
      </c>
      <c r="W17" s="321">
        <v>0</v>
      </c>
    </row>
    <row r="18" spans="1:23" ht="17.100000000000001" customHeight="1">
      <c r="A18" s="248">
        <v>11</v>
      </c>
      <c r="B18" s="48" t="s">
        <v>37</v>
      </c>
      <c r="C18" s="316">
        <v>18</v>
      </c>
      <c r="D18" s="317">
        <v>13</v>
      </c>
      <c r="E18" s="317">
        <v>24</v>
      </c>
      <c r="F18" s="317">
        <v>22</v>
      </c>
      <c r="G18" s="317">
        <v>5</v>
      </c>
      <c r="H18" s="317">
        <v>3</v>
      </c>
      <c r="I18" s="317">
        <v>297</v>
      </c>
      <c r="J18" s="317">
        <v>156</v>
      </c>
      <c r="K18" s="317">
        <v>610</v>
      </c>
      <c r="L18" s="317">
        <v>340</v>
      </c>
      <c r="M18" s="317">
        <v>750</v>
      </c>
      <c r="N18" s="317">
        <v>482</v>
      </c>
      <c r="O18" s="317">
        <v>3</v>
      </c>
      <c r="P18" s="317">
        <v>3</v>
      </c>
      <c r="Q18" s="317">
        <v>37</v>
      </c>
      <c r="R18" s="318">
        <v>38</v>
      </c>
      <c r="S18" s="63">
        <v>54</v>
      </c>
      <c r="T18" s="63">
        <v>2855</v>
      </c>
      <c r="U18" s="320">
        <v>102</v>
      </c>
      <c r="V18" s="317">
        <v>336</v>
      </c>
      <c r="W18" s="321">
        <v>1475</v>
      </c>
    </row>
    <row r="19" spans="1:23" ht="17.100000000000001" customHeight="1">
      <c r="A19" s="248">
        <v>12</v>
      </c>
      <c r="B19" s="48" t="s">
        <v>38</v>
      </c>
      <c r="C19" s="316">
        <v>0</v>
      </c>
      <c r="D19" s="317">
        <v>0</v>
      </c>
      <c r="E19" s="317">
        <v>0</v>
      </c>
      <c r="F19" s="317">
        <v>0</v>
      </c>
      <c r="G19" s="317">
        <v>0</v>
      </c>
      <c r="H19" s="317">
        <v>0</v>
      </c>
      <c r="I19" s="317">
        <v>0</v>
      </c>
      <c r="J19" s="317">
        <v>2</v>
      </c>
      <c r="K19" s="317">
        <v>0</v>
      </c>
      <c r="L19" s="317">
        <v>3</v>
      </c>
      <c r="M19" s="317">
        <v>4</v>
      </c>
      <c r="N19" s="317">
        <v>11</v>
      </c>
      <c r="O19" s="317">
        <v>0</v>
      </c>
      <c r="P19" s="317">
        <v>0</v>
      </c>
      <c r="Q19" s="317">
        <v>0</v>
      </c>
      <c r="R19" s="318">
        <v>0</v>
      </c>
      <c r="S19" s="63">
        <v>0</v>
      </c>
      <c r="T19" s="63">
        <v>20</v>
      </c>
      <c r="U19" s="320">
        <v>0</v>
      </c>
      <c r="V19" s="317">
        <v>0</v>
      </c>
      <c r="W19" s="321">
        <v>6</v>
      </c>
    </row>
    <row r="20" spans="1:23" ht="17.100000000000001" customHeight="1">
      <c r="A20" s="248">
        <v>13</v>
      </c>
      <c r="B20" s="48" t="s">
        <v>39</v>
      </c>
      <c r="C20" s="316">
        <v>0</v>
      </c>
      <c r="D20" s="317">
        <v>1</v>
      </c>
      <c r="E20" s="317">
        <v>2</v>
      </c>
      <c r="F20" s="317">
        <v>2</v>
      </c>
      <c r="G20" s="317">
        <v>2</v>
      </c>
      <c r="H20" s="317">
        <v>0</v>
      </c>
      <c r="I20" s="317">
        <v>16</v>
      </c>
      <c r="J20" s="317">
        <v>4</v>
      </c>
      <c r="K20" s="317">
        <v>23</v>
      </c>
      <c r="L20" s="317">
        <v>12</v>
      </c>
      <c r="M20" s="317">
        <v>59</v>
      </c>
      <c r="N20" s="317">
        <v>43</v>
      </c>
      <c r="O20" s="317">
        <v>0</v>
      </c>
      <c r="P20" s="317">
        <v>1</v>
      </c>
      <c r="Q20" s="317">
        <v>2</v>
      </c>
      <c r="R20" s="318">
        <v>1</v>
      </c>
      <c r="S20" s="63">
        <v>9</v>
      </c>
      <c r="T20" s="63">
        <v>177</v>
      </c>
      <c r="U20" s="320">
        <v>7</v>
      </c>
      <c r="V20" s="317">
        <v>11</v>
      </c>
      <c r="W20" s="321">
        <v>79</v>
      </c>
    </row>
    <row r="21" spans="1:23" ht="18">
      <c r="A21" s="248">
        <v>14</v>
      </c>
      <c r="B21" s="322" t="s">
        <v>40</v>
      </c>
      <c r="C21" s="316">
        <v>7</v>
      </c>
      <c r="D21" s="317">
        <v>3</v>
      </c>
      <c r="E21" s="317">
        <v>7</v>
      </c>
      <c r="F21" s="317">
        <v>3</v>
      </c>
      <c r="G21" s="317">
        <v>2</v>
      </c>
      <c r="H21" s="317">
        <v>2</v>
      </c>
      <c r="I21" s="317">
        <v>36</v>
      </c>
      <c r="J21" s="317">
        <v>9</v>
      </c>
      <c r="K21" s="317">
        <v>41</v>
      </c>
      <c r="L21" s="317">
        <v>28</v>
      </c>
      <c r="M21" s="317">
        <v>169</v>
      </c>
      <c r="N21" s="317">
        <v>117</v>
      </c>
      <c r="O21" s="317">
        <v>0</v>
      </c>
      <c r="P21" s="317">
        <v>0</v>
      </c>
      <c r="Q21" s="317">
        <v>3</v>
      </c>
      <c r="R21" s="318">
        <v>1</v>
      </c>
      <c r="S21" s="63">
        <v>8</v>
      </c>
      <c r="T21" s="63">
        <v>436</v>
      </c>
      <c r="U21" s="320">
        <v>25</v>
      </c>
      <c r="V21" s="317">
        <v>15</v>
      </c>
      <c r="W21" s="321">
        <v>206</v>
      </c>
    </row>
    <row r="22" spans="1:23" ht="17.100000000000001" customHeight="1">
      <c r="A22" s="248">
        <v>15</v>
      </c>
      <c r="B22" s="48" t="s">
        <v>41</v>
      </c>
      <c r="C22" s="316">
        <v>112</v>
      </c>
      <c r="D22" s="317">
        <v>108</v>
      </c>
      <c r="E22" s="317">
        <v>28</v>
      </c>
      <c r="F22" s="317">
        <v>22</v>
      </c>
      <c r="G22" s="317">
        <v>1</v>
      </c>
      <c r="H22" s="317">
        <v>0</v>
      </c>
      <c r="I22" s="317">
        <v>490</v>
      </c>
      <c r="J22" s="317">
        <v>279</v>
      </c>
      <c r="K22" s="317">
        <v>1572</v>
      </c>
      <c r="L22" s="317">
        <v>1212</v>
      </c>
      <c r="M22" s="317">
        <v>98</v>
      </c>
      <c r="N22" s="317">
        <v>96</v>
      </c>
      <c r="O22" s="317">
        <v>0</v>
      </c>
      <c r="P22" s="317">
        <v>1</v>
      </c>
      <c r="Q22" s="317">
        <v>17</v>
      </c>
      <c r="R22" s="318">
        <v>21</v>
      </c>
      <c r="S22" s="63">
        <v>27</v>
      </c>
      <c r="T22" s="63">
        <v>4084</v>
      </c>
      <c r="U22" s="320">
        <v>231</v>
      </c>
      <c r="V22" s="317">
        <v>312</v>
      </c>
      <c r="W22" s="321">
        <v>2047</v>
      </c>
    </row>
    <row r="23" spans="1:23" ht="17.100000000000001" customHeight="1">
      <c r="A23" s="248">
        <v>16</v>
      </c>
      <c r="B23" s="48" t="s">
        <v>42</v>
      </c>
      <c r="C23" s="316">
        <v>0</v>
      </c>
      <c r="D23" s="317">
        <v>0</v>
      </c>
      <c r="E23" s="317">
        <v>0</v>
      </c>
      <c r="F23" s="317">
        <v>0</v>
      </c>
      <c r="G23" s="317">
        <v>0</v>
      </c>
      <c r="H23" s="317">
        <v>0</v>
      </c>
      <c r="I23" s="317">
        <v>0</v>
      </c>
      <c r="J23" s="317">
        <v>0</v>
      </c>
      <c r="K23" s="317">
        <v>0</v>
      </c>
      <c r="L23" s="317">
        <v>0</v>
      </c>
      <c r="M23" s="317">
        <v>0</v>
      </c>
      <c r="N23" s="317">
        <v>0</v>
      </c>
      <c r="O23" s="317">
        <v>0</v>
      </c>
      <c r="P23" s="317">
        <v>0</v>
      </c>
      <c r="Q23" s="317">
        <v>0</v>
      </c>
      <c r="R23" s="318">
        <v>0</v>
      </c>
      <c r="S23" s="63">
        <v>0</v>
      </c>
      <c r="T23" s="63">
        <v>0</v>
      </c>
      <c r="U23" s="320">
        <v>0</v>
      </c>
      <c r="V23" s="317">
        <v>0</v>
      </c>
      <c r="W23" s="321">
        <v>0</v>
      </c>
    </row>
    <row r="24" spans="1:23" ht="17.100000000000001" customHeight="1">
      <c r="A24" s="248">
        <v>17</v>
      </c>
      <c r="B24" s="48" t="s">
        <v>43</v>
      </c>
      <c r="C24" s="316">
        <v>2</v>
      </c>
      <c r="D24" s="317">
        <v>0</v>
      </c>
      <c r="E24" s="317">
        <v>10</v>
      </c>
      <c r="F24" s="317">
        <v>1</v>
      </c>
      <c r="G24" s="317">
        <v>1</v>
      </c>
      <c r="H24" s="317">
        <v>1</v>
      </c>
      <c r="I24" s="317">
        <v>32</v>
      </c>
      <c r="J24" s="317">
        <v>20</v>
      </c>
      <c r="K24" s="317">
        <v>26</v>
      </c>
      <c r="L24" s="317">
        <v>17</v>
      </c>
      <c r="M24" s="317">
        <v>143</v>
      </c>
      <c r="N24" s="317">
        <v>77</v>
      </c>
      <c r="O24" s="317">
        <v>0</v>
      </c>
      <c r="P24" s="317">
        <v>1</v>
      </c>
      <c r="Q24" s="317">
        <v>10</v>
      </c>
      <c r="R24" s="318">
        <v>12</v>
      </c>
      <c r="S24" s="63">
        <v>6</v>
      </c>
      <c r="T24" s="63">
        <v>359</v>
      </c>
      <c r="U24" s="320">
        <v>14</v>
      </c>
      <c r="V24" s="317">
        <v>2</v>
      </c>
      <c r="W24" s="321">
        <v>140</v>
      </c>
    </row>
    <row r="25" spans="1:23" ht="17.100000000000001" customHeight="1">
      <c r="A25" s="248">
        <v>18</v>
      </c>
      <c r="B25" s="48" t="s">
        <v>44</v>
      </c>
      <c r="C25" s="316">
        <v>9</v>
      </c>
      <c r="D25" s="317">
        <v>9</v>
      </c>
      <c r="E25" s="317">
        <v>47</v>
      </c>
      <c r="F25" s="317">
        <v>29</v>
      </c>
      <c r="G25" s="317">
        <v>6</v>
      </c>
      <c r="H25" s="317">
        <v>2</v>
      </c>
      <c r="I25" s="317">
        <v>519</v>
      </c>
      <c r="J25" s="317">
        <v>195</v>
      </c>
      <c r="K25" s="317">
        <v>427</v>
      </c>
      <c r="L25" s="317">
        <v>225</v>
      </c>
      <c r="M25" s="317">
        <v>352</v>
      </c>
      <c r="N25" s="317">
        <v>251</v>
      </c>
      <c r="O25" s="317">
        <v>5</v>
      </c>
      <c r="P25" s="317">
        <v>2</v>
      </c>
      <c r="Q25" s="317">
        <v>33</v>
      </c>
      <c r="R25" s="318">
        <v>15</v>
      </c>
      <c r="S25" s="63">
        <v>86</v>
      </c>
      <c r="T25" s="63">
        <v>2212</v>
      </c>
      <c r="U25" s="320">
        <v>108</v>
      </c>
      <c r="V25" s="317">
        <v>209</v>
      </c>
      <c r="W25" s="321">
        <v>1346</v>
      </c>
    </row>
    <row r="26" spans="1:23" ht="17.100000000000001" customHeight="1">
      <c r="A26" s="248">
        <v>19</v>
      </c>
      <c r="B26" s="48" t="s">
        <v>45</v>
      </c>
      <c r="C26" s="316">
        <v>1</v>
      </c>
      <c r="D26" s="317">
        <v>1</v>
      </c>
      <c r="E26" s="317">
        <v>14</v>
      </c>
      <c r="F26" s="317">
        <v>4</v>
      </c>
      <c r="G26" s="317">
        <v>1</v>
      </c>
      <c r="H26" s="317">
        <v>1</v>
      </c>
      <c r="I26" s="317">
        <v>25</v>
      </c>
      <c r="J26" s="317">
        <v>17</v>
      </c>
      <c r="K26" s="317">
        <v>77</v>
      </c>
      <c r="L26" s="317">
        <v>60</v>
      </c>
      <c r="M26" s="317">
        <v>246</v>
      </c>
      <c r="N26" s="317">
        <v>175</v>
      </c>
      <c r="O26" s="317">
        <v>0</v>
      </c>
      <c r="P26" s="317">
        <v>1</v>
      </c>
      <c r="Q26" s="317">
        <v>9</v>
      </c>
      <c r="R26" s="318">
        <v>9</v>
      </c>
      <c r="S26" s="63">
        <v>16</v>
      </c>
      <c r="T26" s="63">
        <v>657</v>
      </c>
      <c r="U26" s="320">
        <v>42</v>
      </c>
      <c r="V26" s="317">
        <v>0</v>
      </c>
      <c r="W26" s="321">
        <v>344</v>
      </c>
    </row>
    <row r="27" spans="1:23" ht="17.100000000000001" customHeight="1">
      <c r="A27" s="248">
        <v>20</v>
      </c>
      <c r="B27" s="48" t="s">
        <v>46</v>
      </c>
      <c r="C27" s="316">
        <v>6</v>
      </c>
      <c r="D27" s="317">
        <v>3</v>
      </c>
      <c r="E27" s="317">
        <v>9</v>
      </c>
      <c r="F27" s="317">
        <v>8</v>
      </c>
      <c r="G27" s="317">
        <v>3</v>
      </c>
      <c r="H27" s="317">
        <v>8</v>
      </c>
      <c r="I27" s="317">
        <v>106</v>
      </c>
      <c r="J27" s="317">
        <v>55</v>
      </c>
      <c r="K27" s="317">
        <v>49</v>
      </c>
      <c r="L27" s="317">
        <v>24</v>
      </c>
      <c r="M27" s="317">
        <v>310</v>
      </c>
      <c r="N27" s="317">
        <v>195</v>
      </c>
      <c r="O27" s="317">
        <v>2</v>
      </c>
      <c r="P27" s="317">
        <v>0</v>
      </c>
      <c r="Q27" s="317">
        <v>45</v>
      </c>
      <c r="R27" s="318">
        <v>21</v>
      </c>
      <c r="S27" s="63">
        <v>0</v>
      </c>
      <c r="T27" s="63">
        <v>844</v>
      </c>
      <c r="U27" s="320">
        <v>62</v>
      </c>
      <c r="V27" s="317">
        <v>0</v>
      </c>
      <c r="W27" s="321">
        <v>439</v>
      </c>
    </row>
    <row r="28" spans="1:23" ht="17.100000000000001" customHeight="1">
      <c r="A28" s="248">
        <v>21</v>
      </c>
      <c r="B28" s="48" t="s">
        <v>47</v>
      </c>
      <c r="C28" s="316">
        <v>8</v>
      </c>
      <c r="D28" s="317">
        <v>5</v>
      </c>
      <c r="E28" s="317">
        <v>13</v>
      </c>
      <c r="F28" s="317">
        <v>13</v>
      </c>
      <c r="G28" s="317">
        <v>2</v>
      </c>
      <c r="H28" s="317">
        <v>2</v>
      </c>
      <c r="I28" s="317">
        <v>169</v>
      </c>
      <c r="J28" s="317">
        <v>64</v>
      </c>
      <c r="K28" s="317">
        <v>168</v>
      </c>
      <c r="L28" s="317">
        <v>89</v>
      </c>
      <c r="M28" s="317">
        <v>415</v>
      </c>
      <c r="N28" s="317">
        <v>273</v>
      </c>
      <c r="O28" s="317">
        <v>0</v>
      </c>
      <c r="P28" s="317">
        <v>3</v>
      </c>
      <c r="Q28" s="317">
        <v>34</v>
      </c>
      <c r="R28" s="318">
        <v>13</v>
      </c>
      <c r="S28" s="63">
        <v>17</v>
      </c>
      <c r="T28" s="63">
        <v>1288</v>
      </c>
      <c r="U28" s="320">
        <v>35</v>
      </c>
      <c r="V28" s="317">
        <v>9</v>
      </c>
      <c r="W28" s="321">
        <v>597</v>
      </c>
    </row>
    <row r="29" spans="1:23" ht="17.100000000000001" customHeight="1">
      <c r="A29" s="248">
        <v>22</v>
      </c>
      <c r="B29" s="48" t="s">
        <v>48</v>
      </c>
      <c r="C29" s="316">
        <v>0</v>
      </c>
      <c r="D29" s="317">
        <v>0</v>
      </c>
      <c r="E29" s="317">
        <v>0</v>
      </c>
      <c r="F29" s="317">
        <v>0</v>
      </c>
      <c r="G29" s="317">
        <v>0</v>
      </c>
      <c r="H29" s="317">
        <v>1</v>
      </c>
      <c r="I29" s="317">
        <v>31</v>
      </c>
      <c r="J29" s="317">
        <v>7</v>
      </c>
      <c r="K29" s="317">
        <v>22</v>
      </c>
      <c r="L29" s="317">
        <v>6</v>
      </c>
      <c r="M29" s="317">
        <v>147</v>
      </c>
      <c r="N29" s="317">
        <v>62</v>
      </c>
      <c r="O29" s="317">
        <v>0</v>
      </c>
      <c r="P29" s="317">
        <v>0</v>
      </c>
      <c r="Q29" s="317">
        <v>8</v>
      </c>
      <c r="R29" s="318">
        <v>4</v>
      </c>
      <c r="S29" s="63">
        <v>5</v>
      </c>
      <c r="T29" s="63">
        <v>293</v>
      </c>
      <c r="U29" s="320">
        <v>16</v>
      </c>
      <c r="V29" s="317">
        <v>0</v>
      </c>
      <c r="W29" s="321">
        <v>130</v>
      </c>
    </row>
    <row r="30" spans="1:23" ht="17.100000000000001" customHeight="1">
      <c r="A30" s="248">
        <v>23</v>
      </c>
      <c r="B30" s="48" t="s">
        <v>49</v>
      </c>
      <c r="C30" s="316">
        <v>21</v>
      </c>
      <c r="D30" s="317">
        <v>12</v>
      </c>
      <c r="E30" s="317">
        <v>57</v>
      </c>
      <c r="F30" s="317">
        <v>42</v>
      </c>
      <c r="G30" s="317">
        <v>4</v>
      </c>
      <c r="H30" s="317">
        <v>4</v>
      </c>
      <c r="I30" s="317">
        <v>352</v>
      </c>
      <c r="J30" s="317">
        <v>153</v>
      </c>
      <c r="K30" s="317">
        <v>342</v>
      </c>
      <c r="L30" s="317">
        <v>235</v>
      </c>
      <c r="M30" s="317">
        <v>1255</v>
      </c>
      <c r="N30" s="317">
        <v>864</v>
      </c>
      <c r="O30" s="317">
        <v>7</v>
      </c>
      <c r="P30" s="317">
        <v>4</v>
      </c>
      <c r="Q30" s="317">
        <v>70</v>
      </c>
      <c r="R30" s="318">
        <v>47</v>
      </c>
      <c r="S30" s="63">
        <v>149</v>
      </c>
      <c r="T30" s="63">
        <v>3618</v>
      </c>
      <c r="U30" s="320">
        <v>187</v>
      </c>
      <c r="V30" s="317">
        <v>58</v>
      </c>
      <c r="W30" s="321">
        <v>1816</v>
      </c>
    </row>
    <row r="31" spans="1:23" ht="17.100000000000001" customHeight="1">
      <c r="A31" s="248">
        <v>24</v>
      </c>
      <c r="B31" s="48" t="s">
        <v>50</v>
      </c>
      <c r="C31" s="316">
        <v>6</v>
      </c>
      <c r="D31" s="317">
        <v>9</v>
      </c>
      <c r="E31" s="317">
        <v>20</v>
      </c>
      <c r="F31" s="317">
        <v>21</v>
      </c>
      <c r="G31" s="317">
        <v>2</v>
      </c>
      <c r="H31" s="317">
        <v>0</v>
      </c>
      <c r="I31" s="317">
        <v>65</v>
      </c>
      <c r="J31" s="317">
        <v>33</v>
      </c>
      <c r="K31" s="317">
        <v>63</v>
      </c>
      <c r="L31" s="317">
        <v>65</v>
      </c>
      <c r="M31" s="317">
        <v>259</v>
      </c>
      <c r="N31" s="317">
        <v>265</v>
      </c>
      <c r="O31" s="317">
        <v>2</v>
      </c>
      <c r="P31" s="317">
        <v>1</v>
      </c>
      <c r="Q31" s="317">
        <v>18</v>
      </c>
      <c r="R31" s="318">
        <v>20</v>
      </c>
      <c r="S31" s="63">
        <v>31</v>
      </c>
      <c r="T31" s="63">
        <v>880</v>
      </c>
      <c r="U31" s="320">
        <v>70</v>
      </c>
      <c r="V31" s="317">
        <v>8</v>
      </c>
      <c r="W31" s="321">
        <v>337</v>
      </c>
    </row>
    <row r="32" spans="1:23" ht="17.100000000000001" customHeight="1">
      <c r="A32" s="248">
        <v>25</v>
      </c>
      <c r="B32" s="48" t="s">
        <v>51</v>
      </c>
      <c r="C32" s="316">
        <v>22</v>
      </c>
      <c r="D32" s="317">
        <v>17</v>
      </c>
      <c r="E32" s="317">
        <v>31</v>
      </c>
      <c r="F32" s="317">
        <v>29</v>
      </c>
      <c r="G32" s="317">
        <v>0</v>
      </c>
      <c r="H32" s="317">
        <v>2</v>
      </c>
      <c r="I32" s="317">
        <v>207</v>
      </c>
      <c r="J32" s="317">
        <v>121</v>
      </c>
      <c r="K32" s="317">
        <v>342</v>
      </c>
      <c r="L32" s="317">
        <v>231</v>
      </c>
      <c r="M32" s="317">
        <v>483</v>
      </c>
      <c r="N32" s="317">
        <v>486</v>
      </c>
      <c r="O32" s="317">
        <v>4</v>
      </c>
      <c r="P32" s="317">
        <v>0</v>
      </c>
      <c r="Q32" s="317">
        <v>47</v>
      </c>
      <c r="R32" s="318">
        <v>42</v>
      </c>
      <c r="S32" s="63">
        <v>42</v>
      </c>
      <c r="T32" s="63">
        <v>2106</v>
      </c>
      <c r="U32" s="320">
        <v>84</v>
      </c>
      <c r="V32" s="317">
        <v>96</v>
      </c>
      <c r="W32" s="321">
        <v>1021</v>
      </c>
    </row>
    <row r="33" spans="1:23" ht="17.100000000000001" customHeight="1">
      <c r="A33" s="248">
        <v>26</v>
      </c>
      <c r="B33" s="48" t="s">
        <v>52</v>
      </c>
      <c r="C33" s="316">
        <v>1</v>
      </c>
      <c r="D33" s="317">
        <v>0</v>
      </c>
      <c r="E33" s="317">
        <v>4</v>
      </c>
      <c r="F33" s="317">
        <v>0</v>
      </c>
      <c r="G33" s="317">
        <v>0</v>
      </c>
      <c r="H33" s="317">
        <v>0</v>
      </c>
      <c r="I33" s="317">
        <v>14</v>
      </c>
      <c r="J33" s="317">
        <v>8</v>
      </c>
      <c r="K33" s="317">
        <v>29</v>
      </c>
      <c r="L33" s="317">
        <v>9</v>
      </c>
      <c r="M33" s="317">
        <v>50</v>
      </c>
      <c r="N33" s="317">
        <v>29</v>
      </c>
      <c r="O33" s="317">
        <v>0</v>
      </c>
      <c r="P33" s="317">
        <v>0</v>
      </c>
      <c r="Q33" s="317">
        <v>0</v>
      </c>
      <c r="R33" s="318">
        <v>0</v>
      </c>
      <c r="S33" s="63">
        <v>2</v>
      </c>
      <c r="T33" s="63">
        <v>146</v>
      </c>
      <c r="U33" s="320">
        <v>10</v>
      </c>
      <c r="V33" s="317">
        <v>3</v>
      </c>
      <c r="W33" s="321">
        <v>105</v>
      </c>
    </row>
    <row r="34" spans="1:23" ht="17.100000000000001" customHeight="1">
      <c r="A34" s="248">
        <v>27</v>
      </c>
      <c r="B34" s="48" t="s">
        <v>53</v>
      </c>
      <c r="C34" s="316">
        <v>0</v>
      </c>
      <c r="D34" s="317">
        <v>0</v>
      </c>
      <c r="E34" s="317">
        <v>0</v>
      </c>
      <c r="F34" s="317">
        <v>0</v>
      </c>
      <c r="G34" s="317">
        <v>0</v>
      </c>
      <c r="H34" s="317">
        <v>0</v>
      </c>
      <c r="I34" s="317">
        <v>0</v>
      </c>
      <c r="J34" s="317">
        <v>0</v>
      </c>
      <c r="K34" s="317">
        <v>0</v>
      </c>
      <c r="L34" s="317">
        <v>0</v>
      </c>
      <c r="M34" s="317">
        <v>0</v>
      </c>
      <c r="N34" s="317">
        <v>0</v>
      </c>
      <c r="O34" s="317">
        <v>0</v>
      </c>
      <c r="P34" s="317">
        <v>0</v>
      </c>
      <c r="Q34" s="317">
        <v>0</v>
      </c>
      <c r="R34" s="318">
        <v>0</v>
      </c>
      <c r="S34" s="63">
        <v>0</v>
      </c>
      <c r="T34" s="63">
        <v>0</v>
      </c>
      <c r="U34" s="320">
        <v>0</v>
      </c>
      <c r="V34" s="317">
        <v>0</v>
      </c>
      <c r="W34" s="321">
        <v>0</v>
      </c>
    </row>
    <row r="35" spans="1:23" ht="17.100000000000001" customHeight="1" thickBot="1">
      <c r="A35" s="249">
        <v>28</v>
      </c>
      <c r="B35" s="49" t="s">
        <v>54</v>
      </c>
      <c r="C35" s="323">
        <v>45</v>
      </c>
      <c r="D35" s="324">
        <v>60</v>
      </c>
      <c r="E35" s="324">
        <v>62</v>
      </c>
      <c r="F35" s="324">
        <v>71</v>
      </c>
      <c r="G35" s="324">
        <v>4</v>
      </c>
      <c r="H35" s="324">
        <v>1</v>
      </c>
      <c r="I35" s="324">
        <v>282</v>
      </c>
      <c r="J35" s="324">
        <v>160</v>
      </c>
      <c r="K35" s="324">
        <v>618</v>
      </c>
      <c r="L35" s="324">
        <v>384</v>
      </c>
      <c r="M35" s="324">
        <v>418</v>
      </c>
      <c r="N35" s="324">
        <v>382</v>
      </c>
      <c r="O35" s="324">
        <v>4</v>
      </c>
      <c r="P35" s="324">
        <v>5</v>
      </c>
      <c r="Q35" s="324">
        <v>33</v>
      </c>
      <c r="R35" s="325">
        <v>39</v>
      </c>
      <c r="S35" s="326">
        <v>62</v>
      </c>
      <c r="T35" s="326">
        <v>2630</v>
      </c>
      <c r="U35" s="328">
        <v>30</v>
      </c>
      <c r="V35" s="324">
        <v>206</v>
      </c>
      <c r="W35" s="329">
        <v>1348</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495</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8">
    <mergeCell ref="A40:W40"/>
    <mergeCell ref="C4:T4"/>
    <mergeCell ref="K5:L5"/>
    <mergeCell ref="M5:N5"/>
    <mergeCell ref="O5:P5"/>
    <mergeCell ref="Q5:R5"/>
    <mergeCell ref="I5:J5"/>
    <mergeCell ref="A36:W36"/>
    <mergeCell ref="A38:W38"/>
    <mergeCell ref="A39:W39"/>
    <mergeCell ref="C5:D5"/>
    <mergeCell ref="E5:F5"/>
    <mergeCell ref="G5:H5"/>
    <mergeCell ref="A2:W2"/>
    <mergeCell ref="A4:A6"/>
    <mergeCell ref="B4:B6"/>
    <mergeCell ref="U4:W5"/>
    <mergeCell ref="A37:W37"/>
  </mergeCells>
  <hyperlinks>
    <hyperlink ref="A1" location="'Table of Contents'!A1" display="Return to Table of Contents" xr:uid="{3D3495E7-BF93-4892-97F8-EB62AE657DBD}"/>
    <hyperlink ref="A42" location="'Table of Contents'!A1" display="Return to Table of Contents" xr:uid="{74F842EF-F69F-4F77-8C25-5EB1CA4EE3E1}"/>
  </hyperlinks>
  <pageMargins left="0.2" right="0.2" top="0.5" bottom="0.5" header="0" footer="0"/>
  <pageSetup paperSize="5"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42"/>
  <sheetViews>
    <sheetView showGridLines="0" zoomScaleNormal="100" workbookViewId="0"/>
  </sheetViews>
  <sheetFormatPr defaultColWidth="11" defaultRowHeight="15" customHeight="1"/>
  <cols>
    <col min="1" max="1" width="9.5" style="50" customWidth="1"/>
    <col min="2" max="2" width="57"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2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5.25" bestFit="1" customWidth="1"/>
    <col min="23" max="23" width="11.75" bestFit="1" customWidth="1"/>
  </cols>
  <sheetData>
    <row r="1" spans="1:23" ht="15" customHeight="1">
      <c r="A1" s="1023" t="s">
        <v>918</v>
      </c>
    </row>
    <row r="2" spans="1:23" ht="121.15" customHeight="1">
      <c r="A2" s="1132" t="s">
        <v>494</v>
      </c>
      <c r="B2" s="1133"/>
      <c r="C2" s="1133"/>
      <c r="D2" s="1133"/>
      <c r="E2" s="1133"/>
      <c r="F2" s="1133"/>
      <c r="G2" s="1133"/>
      <c r="H2" s="1133"/>
      <c r="I2" s="1133"/>
      <c r="J2" s="1133"/>
      <c r="K2" s="1133"/>
      <c r="L2" s="1133"/>
      <c r="M2" s="1133"/>
      <c r="N2" s="1133"/>
      <c r="O2" s="1133"/>
      <c r="P2" s="1133"/>
      <c r="Q2" s="1133"/>
      <c r="R2" s="1133"/>
      <c r="S2" s="1133"/>
      <c r="T2" s="1133"/>
      <c r="U2" s="1133"/>
      <c r="V2" s="1133"/>
      <c r="W2" s="1133"/>
    </row>
    <row r="3" spans="1:23" ht="15" customHeight="1" thickBot="1"/>
    <row r="4" spans="1:23" ht="17.100000000000001" customHeight="1">
      <c r="A4" s="1275" t="s">
        <v>360</v>
      </c>
      <c r="B4" s="1266" t="s">
        <v>359</v>
      </c>
      <c r="C4" s="1163" t="s">
        <v>475</v>
      </c>
      <c r="D4" s="1164"/>
      <c r="E4" s="1164"/>
      <c r="F4" s="1164"/>
      <c r="G4" s="1164"/>
      <c r="H4" s="1164"/>
      <c r="I4" s="1164"/>
      <c r="J4" s="1164"/>
      <c r="K4" s="1164"/>
      <c r="L4" s="1164"/>
      <c r="M4" s="1164"/>
      <c r="N4" s="1164"/>
      <c r="O4" s="1164"/>
      <c r="P4" s="1164"/>
      <c r="Q4" s="1164"/>
      <c r="R4" s="1164"/>
      <c r="S4" s="1164"/>
      <c r="T4" s="1165"/>
      <c r="U4" s="1265" t="s">
        <v>118</v>
      </c>
      <c r="V4" s="1265"/>
      <c r="W4" s="1266"/>
    </row>
    <row r="5" spans="1:23" ht="53.1" customHeight="1">
      <c r="A5" s="1276"/>
      <c r="B5" s="1278"/>
      <c r="C5" s="1270" t="s">
        <v>64</v>
      </c>
      <c r="D5" s="1271"/>
      <c r="E5" s="1272" t="s">
        <v>123</v>
      </c>
      <c r="F5" s="1273"/>
      <c r="G5" s="1274" t="s">
        <v>122</v>
      </c>
      <c r="H5" s="1271"/>
      <c r="I5" s="1274" t="s">
        <v>353</v>
      </c>
      <c r="J5" s="1271"/>
      <c r="K5" s="1272" t="s">
        <v>10</v>
      </c>
      <c r="L5" s="1273"/>
      <c r="M5" s="1272" t="s">
        <v>12</v>
      </c>
      <c r="N5" s="1273"/>
      <c r="O5" s="1272" t="s">
        <v>121</v>
      </c>
      <c r="P5" s="1273"/>
      <c r="Q5" s="1272" t="s">
        <v>120</v>
      </c>
      <c r="R5" s="1280"/>
      <c r="S5" s="301" t="s">
        <v>7</v>
      </c>
      <c r="T5" s="330" t="s">
        <v>119</v>
      </c>
      <c r="U5" s="1267"/>
      <c r="V5" s="1267"/>
      <c r="W5" s="1162"/>
    </row>
    <row r="6" spans="1:23" ht="17.100000000000001" customHeight="1">
      <c r="A6" s="1277"/>
      <c r="B6" s="1162"/>
      <c r="C6" s="28" t="s">
        <v>18</v>
      </c>
      <c r="D6" s="29" t="s">
        <v>24</v>
      </c>
      <c r="E6" s="29" t="s">
        <v>18</v>
      </c>
      <c r="F6" s="29" t="s">
        <v>24</v>
      </c>
      <c r="G6" s="29" t="s">
        <v>18</v>
      </c>
      <c r="H6" s="29" t="s">
        <v>24</v>
      </c>
      <c r="I6" s="29" t="s">
        <v>18</v>
      </c>
      <c r="J6" s="29" t="s">
        <v>24</v>
      </c>
      <c r="K6" s="29" t="s">
        <v>18</v>
      </c>
      <c r="L6" s="29" t="s">
        <v>24</v>
      </c>
      <c r="M6" s="29" t="s">
        <v>18</v>
      </c>
      <c r="N6" s="29" t="s">
        <v>24</v>
      </c>
      <c r="O6" s="29" t="s">
        <v>18</v>
      </c>
      <c r="P6" s="29" t="s">
        <v>24</v>
      </c>
      <c r="Q6" s="29" t="s">
        <v>18</v>
      </c>
      <c r="R6" s="331" t="s">
        <v>24</v>
      </c>
      <c r="S6" s="301" t="s">
        <v>117</v>
      </c>
      <c r="T6" s="330" t="s">
        <v>7</v>
      </c>
      <c r="U6" s="28" t="s">
        <v>116</v>
      </c>
      <c r="V6" s="29" t="s">
        <v>115</v>
      </c>
      <c r="W6" s="30" t="s">
        <v>114</v>
      </c>
    </row>
    <row r="7" spans="1:23" ht="17.100000000000001" customHeight="1">
      <c r="A7" s="287">
        <v>0</v>
      </c>
      <c r="B7" s="288" t="s">
        <v>26</v>
      </c>
      <c r="C7" s="303">
        <v>507</v>
      </c>
      <c r="D7" s="304">
        <v>351</v>
      </c>
      <c r="E7" s="304">
        <v>709</v>
      </c>
      <c r="F7" s="304">
        <v>457</v>
      </c>
      <c r="G7" s="304">
        <v>68</v>
      </c>
      <c r="H7" s="304">
        <v>37</v>
      </c>
      <c r="I7" s="304">
        <v>5662</v>
      </c>
      <c r="J7" s="304">
        <v>2210</v>
      </c>
      <c r="K7" s="304">
        <v>7672</v>
      </c>
      <c r="L7" s="304">
        <v>4141</v>
      </c>
      <c r="M7" s="304">
        <v>12125</v>
      </c>
      <c r="N7" s="304">
        <v>6550</v>
      </c>
      <c r="O7" s="304">
        <v>58</v>
      </c>
      <c r="P7" s="304">
        <v>40</v>
      </c>
      <c r="Q7" s="304">
        <v>1051</v>
      </c>
      <c r="R7" s="305">
        <v>630</v>
      </c>
      <c r="S7" s="306">
        <v>1036</v>
      </c>
      <c r="T7" s="307">
        <v>43304</v>
      </c>
      <c r="U7" s="308">
        <v>1979</v>
      </c>
      <c r="V7" s="304">
        <v>2076</v>
      </c>
      <c r="W7" s="309">
        <v>21630</v>
      </c>
    </row>
    <row r="8" spans="1:23" ht="17.100000000000001" customHeight="1">
      <c r="A8" s="247">
        <v>1</v>
      </c>
      <c r="B8" s="55" t="s">
        <v>27</v>
      </c>
      <c r="C8" s="310">
        <v>3</v>
      </c>
      <c r="D8" s="311">
        <v>10</v>
      </c>
      <c r="E8" s="311">
        <v>46</v>
      </c>
      <c r="F8" s="311">
        <v>23</v>
      </c>
      <c r="G8" s="311">
        <v>2</v>
      </c>
      <c r="H8" s="311">
        <v>2</v>
      </c>
      <c r="I8" s="311">
        <v>161</v>
      </c>
      <c r="J8" s="311">
        <v>54</v>
      </c>
      <c r="K8" s="311">
        <v>207</v>
      </c>
      <c r="L8" s="311">
        <v>112</v>
      </c>
      <c r="M8" s="311">
        <v>902</v>
      </c>
      <c r="N8" s="311">
        <v>641</v>
      </c>
      <c r="O8" s="311">
        <v>4</v>
      </c>
      <c r="P8" s="311">
        <v>1</v>
      </c>
      <c r="Q8" s="311">
        <v>70</v>
      </c>
      <c r="R8" s="312">
        <v>44</v>
      </c>
      <c r="S8" s="71">
        <v>17</v>
      </c>
      <c r="T8" s="313">
        <v>2299</v>
      </c>
      <c r="U8" s="314">
        <v>131</v>
      </c>
      <c r="V8" s="311">
        <v>64</v>
      </c>
      <c r="W8" s="315">
        <v>1180</v>
      </c>
    </row>
    <row r="9" spans="1:23" ht="17.100000000000001" customHeight="1">
      <c r="A9" s="248">
        <v>2</v>
      </c>
      <c r="B9" s="48" t="s">
        <v>28</v>
      </c>
      <c r="C9" s="316">
        <v>65</v>
      </c>
      <c r="D9" s="317">
        <v>53</v>
      </c>
      <c r="E9" s="317">
        <v>41</v>
      </c>
      <c r="F9" s="317">
        <v>39</v>
      </c>
      <c r="G9" s="317">
        <v>1</v>
      </c>
      <c r="H9" s="317">
        <v>2</v>
      </c>
      <c r="I9" s="317">
        <v>686</v>
      </c>
      <c r="J9" s="317">
        <v>322</v>
      </c>
      <c r="K9" s="317">
        <v>542</v>
      </c>
      <c r="L9" s="317">
        <v>385</v>
      </c>
      <c r="M9" s="317">
        <v>258</v>
      </c>
      <c r="N9" s="317">
        <v>241</v>
      </c>
      <c r="O9" s="317">
        <v>5</v>
      </c>
      <c r="P9" s="317">
        <v>3</v>
      </c>
      <c r="Q9" s="317">
        <v>80</v>
      </c>
      <c r="R9" s="318">
        <v>63</v>
      </c>
      <c r="S9" s="63">
        <v>114</v>
      </c>
      <c r="T9" s="319">
        <v>2900</v>
      </c>
      <c r="U9" s="320">
        <v>92</v>
      </c>
      <c r="V9" s="317">
        <v>237</v>
      </c>
      <c r="W9" s="321">
        <v>1646</v>
      </c>
    </row>
    <row r="10" spans="1:23" ht="17.100000000000001" customHeight="1">
      <c r="A10" s="248">
        <v>3</v>
      </c>
      <c r="B10" s="48" t="s">
        <v>29</v>
      </c>
      <c r="C10" s="316">
        <v>2</v>
      </c>
      <c r="D10" s="317">
        <v>1</v>
      </c>
      <c r="E10" s="317">
        <v>9</v>
      </c>
      <c r="F10" s="317">
        <v>5</v>
      </c>
      <c r="G10" s="317">
        <v>2</v>
      </c>
      <c r="H10" s="317">
        <v>1</v>
      </c>
      <c r="I10" s="317">
        <v>75</v>
      </c>
      <c r="J10" s="317">
        <v>21</v>
      </c>
      <c r="K10" s="317">
        <v>76</v>
      </c>
      <c r="L10" s="317">
        <v>42</v>
      </c>
      <c r="M10" s="317">
        <v>348</v>
      </c>
      <c r="N10" s="317">
        <v>160</v>
      </c>
      <c r="O10" s="317">
        <v>4</v>
      </c>
      <c r="P10" s="317">
        <v>0</v>
      </c>
      <c r="Q10" s="317">
        <v>21</v>
      </c>
      <c r="R10" s="318">
        <v>18</v>
      </c>
      <c r="S10" s="63">
        <v>14</v>
      </c>
      <c r="T10" s="319">
        <v>799</v>
      </c>
      <c r="U10" s="320">
        <v>38</v>
      </c>
      <c r="V10" s="317">
        <v>1</v>
      </c>
      <c r="W10" s="321">
        <v>510</v>
      </c>
    </row>
    <row r="11" spans="1:23" ht="17.100000000000001" customHeight="1">
      <c r="A11" s="248">
        <v>4</v>
      </c>
      <c r="B11" s="48" t="s">
        <v>30</v>
      </c>
      <c r="C11" s="316">
        <v>0</v>
      </c>
      <c r="D11" s="317">
        <v>0</v>
      </c>
      <c r="E11" s="317">
        <v>1</v>
      </c>
      <c r="F11" s="317">
        <v>0</v>
      </c>
      <c r="G11" s="317">
        <v>0</v>
      </c>
      <c r="H11" s="317">
        <v>0</v>
      </c>
      <c r="I11" s="317">
        <v>14</v>
      </c>
      <c r="J11" s="317">
        <v>3</v>
      </c>
      <c r="K11" s="317">
        <v>4</v>
      </c>
      <c r="L11" s="317">
        <v>3</v>
      </c>
      <c r="M11" s="317">
        <v>135</v>
      </c>
      <c r="N11" s="317">
        <v>42</v>
      </c>
      <c r="O11" s="317">
        <v>0</v>
      </c>
      <c r="P11" s="317">
        <v>0</v>
      </c>
      <c r="Q11" s="317">
        <v>4</v>
      </c>
      <c r="R11" s="318">
        <v>1</v>
      </c>
      <c r="S11" s="63">
        <v>1</v>
      </c>
      <c r="T11" s="319">
        <v>208</v>
      </c>
      <c r="U11" s="320">
        <v>0</v>
      </c>
      <c r="V11" s="317">
        <v>0</v>
      </c>
      <c r="W11" s="321">
        <v>82</v>
      </c>
    </row>
    <row r="12" spans="1:23" ht="17.100000000000001" customHeight="1">
      <c r="A12" s="248">
        <v>5</v>
      </c>
      <c r="B12" s="48" t="s">
        <v>31</v>
      </c>
      <c r="C12" s="316">
        <v>1</v>
      </c>
      <c r="D12" s="317">
        <v>2</v>
      </c>
      <c r="E12" s="317">
        <v>22</v>
      </c>
      <c r="F12" s="317">
        <v>26</v>
      </c>
      <c r="G12" s="317">
        <v>1</v>
      </c>
      <c r="H12" s="317">
        <v>1</v>
      </c>
      <c r="I12" s="317">
        <v>116</v>
      </c>
      <c r="J12" s="317">
        <v>76</v>
      </c>
      <c r="K12" s="317">
        <v>205</v>
      </c>
      <c r="L12" s="317">
        <v>143</v>
      </c>
      <c r="M12" s="317">
        <v>634</v>
      </c>
      <c r="N12" s="317">
        <v>454</v>
      </c>
      <c r="O12" s="317">
        <v>1</v>
      </c>
      <c r="P12" s="317">
        <v>2</v>
      </c>
      <c r="Q12" s="317">
        <v>56</v>
      </c>
      <c r="R12" s="318">
        <v>30</v>
      </c>
      <c r="S12" s="63">
        <v>153</v>
      </c>
      <c r="T12" s="319">
        <v>1923</v>
      </c>
      <c r="U12" s="320">
        <v>64</v>
      </c>
      <c r="V12" s="317">
        <v>226</v>
      </c>
      <c r="W12" s="321">
        <v>972</v>
      </c>
    </row>
    <row r="13" spans="1:23" ht="17.100000000000001" customHeight="1">
      <c r="A13" s="248">
        <v>6</v>
      </c>
      <c r="B13" s="48" t="s">
        <v>32</v>
      </c>
      <c r="C13" s="316">
        <v>23</v>
      </c>
      <c r="D13" s="317">
        <v>6</v>
      </c>
      <c r="E13" s="317">
        <v>12</v>
      </c>
      <c r="F13" s="317">
        <v>3</v>
      </c>
      <c r="G13" s="317">
        <v>5</v>
      </c>
      <c r="H13" s="317">
        <v>0</v>
      </c>
      <c r="I13" s="317">
        <v>96</v>
      </c>
      <c r="J13" s="317">
        <v>32</v>
      </c>
      <c r="K13" s="317">
        <v>246</v>
      </c>
      <c r="L13" s="317">
        <v>101</v>
      </c>
      <c r="M13" s="317">
        <v>432</v>
      </c>
      <c r="N13" s="317">
        <v>158</v>
      </c>
      <c r="O13" s="317">
        <v>2</v>
      </c>
      <c r="P13" s="317">
        <v>0</v>
      </c>
      <c r="Q13" s="317">
        <v>14</v>
      </c>
      <c r="R13" s="318">
        <v>6</v>
      </c>
      <c r="S13" s="63">
        <v>27</v>
      </c>
      <c r="T13" s="319">
        <v>1163</v>
      </c>
      <c r="U13" s="320">
        <v>43</v>
      </c>
      <c r="V13" s="317">
        <v>1</v>
      </c>
      <c r="W13" s="321">
        <v>506</v>
      </c>
    </row>
    <row r="14" spans="1:23" ht="17.100000000000001" customHeight="1">
      <c r="A14" s="248">
        <v>7</v>
      </c>
      <c r="B14" s="48" t="s">
        <v>33</v>
      </c>
      <c r="C14" s="316">
        <v>70</v>
      </c>
      <c r="D14" s="317">
        <v>26</v>
      </c>
      <c r="E14" s="317">
        <v>67</v>
      </c>
      <c r="F14" s="317">
        <v>63</v>
      </c>
      <c r="G14" s="317">
        <v>6</v>
      </c>
      <c r="H14" s="317">
        <v>2</v>
      </c>
      <c r="I14" s="317">
        <v>846</v>
      </c>
      <c r="J14" s="317">
        <v>291</v>
      </c>
      <c r="K14" s="317">
        <v>309</v>
      </c>
      <c r="L14" s="317">
        <v>127</v>
      </c>
      <c r="M14" s="317">
        <v>1226</v>
      </c>
      <c r="N14" s="317">
        <v>606</v>
      </c>
      <c r="O14" s="317">
        <v>8</v>
      </c>
      <c r="P14" s="317">
        <v>10</v>
      </c>
      <c r="Q14" s="317">
        <v>278</v>
      </c>
      <c r="R14" s="318">
        <v>153</v>
      </c>
      <c r="S14" s="63">
        <v>28</v>
      </c>
      <c r="T14" s="319">
        <v>4116</v>
      </c>
      <c r="U14" s="320">
        <v>214</v>
      </c>
      <c r="V14" s="317">
        <v>15</v>
      </c>
      <c r="W14" s="321">
        <v>2217</v>
      </c>
    </row>
    <row r="15" spans="1:23" ht="17.100000000000001" customHeight="1">
      <c r="A15" s="248">
        <v>8</v>
      </c>
      <c r="B15" s="48" t="s">
        <v>34</v>
      </c>
      <c r="C15" s="316">
        <v>0</v>
      </c>
      <c r="D15" s="317">
        <v>1</v>
      </c>
      <c r="E15" s="317">
        <v>0</v>
      </c>
      <c r="F15" s="317">
        <v>1</v>
      </c>
      <c r="G15" s="317">
        <v>0</v>
      </c>
      <c r="H15" s="317">
        <v>1</v>
      </c>
      <c r="I15" s="317">
        <v>6</v>
      </c>
      <c r="J15" s="317">
        <v>4</v>
      </c>
      <c r="K15" s="317">
        <v>24</v>
      </c>
      <c r="L15" s="317">
        <v>7</v>
      </c>
      <c r="M15" s="317">
        <v>58</v>
      </c>
      <c r="N15" s="317">
        <v>18</v>
      </c>
      <c r="O15" s="317">
        <v>0</v>
      </c>
      <c r="P15" s="317">
        <v>0</v>
      </c>
      <c r="Q15" s="317">
        <v>1</v>
      </c>
      <c r="R15" s="318">
        <v>2</v>
      </c>
      <c r="S15" s="63">
        <v>3</v>
      </c>
      <c r="T15" s="319">
        <v>126</v>
      </c>
      <c r="U15" s="320">
        <v>11</v>
      </c>
      <c r="V15" s="317">
        <v>13</v>
      </c>
      <c r="W15" s="321">
        <v>68</v>
      </c>
    </row>
    <row r="16" spans="1:23" ht="17.100000000000001" customHeight="1">
      <c r="A16" s="248">
        <v>9</v>
      </c>
      <c r="B16" s="48" t="s">
        <v>35</v>
      </c>
      <c r="C16" s="316">
        <v>0</v>
      </c>
      <c r="D16" s="317">
        <v>0</v>
      </c>
      <c r="E16" s="317">
        <v>9</v>
      </c>
      <c r="F16" s="317">
        <v>1</v>
      </c>
      <c r="G16" s="317">
        <v>1</v>
      </c>
      <c r="H16" s="317">
        <v>0</v>
      </c>
      <c r="I16" s="317">
        <v>23</v>
      </c>
      <c r="J16" s="317">
        <v>12</v>
      </c>
      <c r="K16" s="317">
        <v>8</v>
      </c>
      <c r="L16" s="317">
        <v>10</v>
      </c>
      <c r="M16" s="317">
        <v>159</v>
      </c>
      <c r="N16" s="317">
        <v>71</v>
      </c>
      <c r="O16" s="317">
        <v>0</v>
      </c>
      <c r="P16" s="317">
        <v>0</v>
      </c>
      <c r="Q16" s="317">
        <v>5</v>
      </c>
      <c r="R16" s="318">
        <v>4</v>
      </c>
      <c r="S16" s="63">
        <v>18</v>
      </c>
      <c r="T16" s="319">
        <v>321</v>
      </c>
      <c r="U16" s="320">
        <v>24</v>
      </c>
      <c r="V16" s="317">
        <v>1</v>
      </c>
      <c r="W16" s="321">
        <v>136</v>
      </c>
    </row>
    <row r="17" spans="1:23" ht="17.100000000000001" customHeight="1">
      <c r="A17" s="248">
        <v>10</v>
      </c>
      <c r="B17" s="48" t="s">
        <v>36</v>
      </c>
      <c r="C17" s="316">
        <v>1</v>
      </c>
      <c r="D17" s="317">
        <v>0</v>
      </c>
      <c r="E17" s="317">
        <v>4</v>
      </c>
      <c r="F17" s="317">
        <v>0</v>
      </c>
      <c r="G17" s="317">
        <v>0</v>
      </c>
      <c r="H17" s="317">
        <v>0</v>
      </c>
      <c r="I17" s="317">
        <v>12</v>
      </c>
      <c r="J17" s="317">
        <v>5</v>
      </c>
      <c r="K17" s="317">
        <v>18</v>
      </c>
      <c r="L17" s="317">
        <v>10</v>
      </c>
      <c r="M17" s="317">
        <v>42</v>
      </c>
      <c r="N17" s="317">
        <v>4</v>
      </c>
      <c r="O17" s="317">
        <v>1</v>
      </c>
      <c r="P17" s="317">
        <v>0</v>
      </c>
      <c r="Q17" s="317">
        <v>4</v>
      </c>
      <c r="R17" s="318">
        <v>0</v>
      </c>
      <c r="S17" s="63">
        <v>6</v>
      </c>
      <c r="T17" s="319">
        <v>107</v>
      </c>
      <c r="U17" s="320">
        <v>2</v>
      </c>
      <c r="V17" s="317">
        <v>3</v>
      </c>
      <c r="W17" s="321">
        <v>22</v>
      </c>
    </row>
    <row r="18" spans="1:23" ht="17.100000000000001" customHeight="1">
      <c r="A18" s="248">
        <v>11</v>
      </c>
      <c r="B18" s="48" t="s">
        <v>37</v>
      </c>
      <c r="C18" s="316">
        <v>23</v>
      </c>
      <c r="D18" s="317">
        <v>14</v>
      </c>
      <c r="E18" s="317">
        <v>31</v>
      </c>
      <c r="F18" s="317">
        <v>24</v>
      </c>
      <c r="G18" s="317">
        <v>5</v>
      </c>
      <c r="H18" s="317">
        <v>3</v>
      </c>
      <c r="I18" s="317">
        <v>347</v>
      </c>
      <c r="J18" s="317">
        <v>161</v>
      </c>
      <c r="K18" s="317">
        <v>774</v>
      </c>
      <c r="L18" s="317">
        <v>352</v>
      </c>
      <c r="M18" s="317">
        <v>1041</v>
      </c>
      <c r="N18" s="317">
        <v>514</v>
      </c>
      <c r="O18" s="317">
        <v>3</v>
      </c>
      <c r="P18" s="317">
        <v>4</v>
      </c>
      <c r="Q18" s="317">
        <v>47</v>
      </c>
      <c r="R18" s="318">
        <v>39</v>
      </c>
      <c r="S18" s="63">
        <v>63</v>
      </c>
      <c r="T18" s="319">
        <v>3445</v>
      </c>
      <c r="U18" s="320">
        <v>116</v>
      </c>
      <c r="V18" s="317">
        <v>406</v>
      </c>
      <c r="W18" s="321">
        <v>1755</v>
      </c>
    </row>
    <row r="19" spans="1:23" ht="17.100000000000001" customHeight="1">
      <c r="A19" s="248">
        <v>12</v>
      </c>
      <c r="B19" s="48" t="s">
        <v>38</v>
      </c>
      <c r="C19" s="316">
        <v>0</v>
      </c>
      <c r="D19" s="317">
        <v>0</v>
      </c>
      <c r="E19" s="317">
        <v>4</v>
      </c>
      <c r="F19" s="317">
        <v>0</v>
      </c>
      <c r="G19" s="317">
        <v>0</v>
      </c>
      <c r="H19" s="317">
        <v>0</v>
      </c>
      <c r="I19" s="317">
        <v>40</v>
      </c>
      <c r="J19" s="317">
        <v>6</v>
      </c>
      <c r="K19" s="317">
        <v>24</v>
      </c>
      <c r="L19" s="317">
        <v>4</v>
      </c>
      <c r="M19" s="317">
        <v>160</v>
      </c>
      <c r="N19" s="317">
        <v>22</v>
      </c>
      <c r="O19" s="317">
        <v>0</v>
      </c>
      <c r="P19" s="317">
        <v>0</v>
      </c>
      <c r="Q19" s="317">
        <v>2</v>
      </c>
      <c r="R19" s="318">
        <v>1</v>
      </c>
      <c r="S19" s="63">
        <v>0</v>
      </c>
      <c r="T19" s="319">
        <v>263</v>
      </c>
      <c r="U19" s="320">
        <v>7</v>
      </c>
      <c r="V19" s="317">
        <v>0</v>
      </c>
      <c r="W19" s="321">
        <v>127</v>
      </c>
    </row>
    <row r="20" spans="1:23" ht="17.100000000000001" customHeight="1">
      <c r="A20" s="248">
        <v>13</v>
      </c>
      <c r="B20" s="48" t="s">
        <v>39</v>
      </c>
      <c r="C20" s="316">
        <v>1</v>
      </c>
      <c r="D20" s="317">
        <v>1</v>
      </c>
      <c r="E20" s="317">
        <v>10</v>
      </c>
      <c r="F20" s="317">
        <v>2</v>
      </c>
      <c r="G20" s="317">
        <v>3</v>
      </c>
      <c r="H20" s="317">
        <v>0</v>
      </c>
      <c r="I20" s="317">
        <v>30</v>
      </c>
      <c r="J20" s="317">
        <v>4</v>
      </c>
      <c r="K20" s="317">
        <v>49</v>
      </c>
      <c r="L20" s="317">
        <v>14</v>
      </c>
      <c r="M20" s="317">
        <v>126</v>
      </c>
      <c r="N20" s="317">
        <v>49</v>
      </c>
      <c r="O20" s="317">
        <v>1</v>
      </c>
      <c r="P20" s="317">
        <v>1</v>
      </c>
      <c r="Q20" s="317">
        <v>3</v>
      </c>
      <c r="R20" s="318">
        <v>1</v>
      </c>
      <c r="S20" s="63">
        <v>14</v>
      </c>
      <c r="T20" s="319">
        <v>309</v>
      </c>
      <c r="U20" s="320">
        <v>25</v>
      </c>
      <c r="V20" s="317">
        <v>20</v>
      </c>
      <c r="W20" s="321">
        <v>125</v>
      </c>
    </row>
    <row r="21" spans="1:23" ht="18">
      <c r="A21" s="248">
        <v>14</v>
      </c>
      <c r="B21" s="322" t="s">
        <v>40</v>
      </c>
      <c r="C21" s="316">
        <v>14</v>
      </c>
      <c r="D21" s="317">
        <v>5</v>
      </c>
      <c r="E21" s="317">
        <v>17</v>
      </c>
      <c r="F21" s="317">
        <v>4</v>
      </c>
      <c r="G21" s="317">
        <v>2</v>
      </c>
      <c r="H21" s="317">
        <v>2</v>
      </c>
      <c r="I21" s="317">
        <v>73</v>
      </c>
      <c r="J21" s="317">
        <v>15</v>
      </c>
      <c r="K21" s="317">
        <v>125</v>
      </c>
      <c r="L21" s="317">
        <v>37</v>
      </c>
      <c r="M21" s="317">
        <v>423</v>
      </c>
      <c r="N21" s="317">
        <v>145</v>
      </c>
      <c r="O21" s="317">
        <v>0</v>
      </c>
      <c r="P21" s="317">
        <v>0</v>
      </c>
      <c r="Q21" s="317">
        <v>12</v>
      </c>
      <c r="R21" s="318">
        <v>2</v>
      </c>
      <c r="S21" s="63">
        <v>19</v>
      </c>
      <c r="T21" s="319">
        <v>895</v>
      </c>
      <c r="U21" s="320">
        <v>63</v>
      </c>
      <c r="V21" s="317">
        <v>27</v>
      </c>
      <c r="W21" s="321">
        <v>368</v>
      </c>
    </row>
    <row r="22" spans="1:23" ht="17.100000000000001" customHeight="1">
      <c r="A22" s="248">
        <v>15</v>
      </c>
      <c r="B22" s="48" t="s">
        <v>41</v>
      </c>
      <c r="C22" s="316">
        <v>153</v>
      </c>
      <c r="D22" s="317">
        <v>113</v>
      </c>
      <c r="E22" s="317">
        <v>37</v>
      </c>
      <c r="F22" s="317">
        <v>24</v>
      </c>
      <c r="G22" s="317">
        <v>1</v>
      </c>
      <c r="H22" s="317">
        <v>0</v>
      </c>
      <c r="I22" s="317">
        <v>729</v>
      </c>
      <c r="J22" s="317">
        <v>314</v>
      </c>
      <c r="K22" s="317">
        <v>2230</v>
      </c>
      <c r="L22" s="317">
        <v>1352</v>
      </c>
      <c r="M22" s="317">
        <v>149</v>
      </c>
      <c r="N22" s="317">
        <v>103</v>
      </c>
      <c r="O22" s="317">
        <v>0</v>
      </c>
      <c r="P22" s="317">
        <v>1</v>
      </c>
      <c r="Q22" s="317">
        <v>26</v>
      </c>
      <c r="R22" s="318">
        <v>24</v>
      </c>
      <c r="S22" s="63">
        <v>39</v>
      </c>
      <c r="T22" s="319">
        <v>5295</v>
      </c>
      <c r="U22" s="320">
        <v>303</v>
      </c>
      <c r="V22" s="317">
        <v>401</v>
      </c>
      <c r="W22" s="321">
        <v>2570</v>
      </c>
    </row>
    <row r="23" spans="1:23" ht="17.100000000000001" customHeight="1">
      <c r="A23" s="248">
        <v>16</v>
      </c>
      <c r="B23" s="48" t="s">
        <v>42</v>
      </c>
      <c r="C23" s="316">
        <v>0</v>
      </c>
      <c r="D23" s="317">
        <v>0</v>
      </c>
      <c r="E23" s="317">
        <v>0</v>
      </c>
      <c r="F23" s="317">
        <v>0</v>
      </c>
      <c r="G23" s="317">
        <v>1</v>
      </c>
      <c r="H23" s="317">
        <v>0</v>
      </c>
      <c r="I23" s="317">
        <v>22</v>
      </c>
      <c r="J23" s="317">
        <v>2</v>
      </c>
      <c r="K23" s="317">
        <v>4</v>
      </c>
      <c r="L23" s="317">
        <v>2</v>
      </c>
      <c r="M23" s="317">
        <v>37</v>
      </c>
      <c r="N23" s="317">
        <v>3</v>
      </c>
      <c r="O23" s="317">
        <v>0</v>
      </c>
      <c r="P23" s="317">
        <v>0</v>
      </c>
      <c r="Q23" s="317">
        <v>1</v>
      </c>
      <c r="R23" s="318">
        <v>0</v>
      </c>
      <c r="S23" s="63">
        <v>0</v>
      </c>
      <c r="T23" s="319">
        <v>72</v>
      </c>
      <c r="U23" s="320">
        <v>1</v>
      </c>
      <c r="V23" s="317">
        <v>0</v>
      </c>
      <c r="W23" s="321">
        <v>22</v>
      </c>
    </row>
    <row r="24" spans="1:23" ht="17.100000000000001" customHeight="1">
      <c r="A24" s="248">
        <v>17</v>
      </c>
      <c r="B24" s="48" t="s">
        <v>43</v>
      </c>
      <c r="C24" s="316">
        <v>2</v>
      </c>
      <c r="D24" s="317">
        <v>0</v>
      </c>
      <c r="E24" s="317">
        <v>19</v>
      </c>
      <c r="F24" s="317">
        <v>1</v>
      </c>
      <c r="G24" s="317">
        <v>2</v>
      </c>
      <c r="H24" s="317">
        <v>1</v>
      </c>
      <c r="I24" s="317">
        <v>59</v>
      </c>
      <c r="J24" s="317">
        <v>22</v>
      </c>
      <c r="K24" s="317">
        <v>51</v>
      </c>
      <c r="L24" s="317">
        <v>17</v>
      </c>
      <c r="M24" s="317">
        <v>297</v>
      </c>
      <c r="N24" s="317">
        <v>94</v>
      </c>
      <c r="O24" s="317">
        <v>0</v>
      </c>
      <c r="P24" s="317">
        <v>1</v>
      </c>
      <c r="Q24" s="317">
        <v>27</v>
      </c>
      <c r="R24" s="318">
        <v>16</v>
      </c>
      <c r="S24" s="63">
        <v>7</v>
      </c>
      <c r="T24" s="319">
        <v>616</v>
      </c>
      <c r="U24" s="320">
        <v>30</v>
      </c>
      <c r="V24" s="317">
        <v>4</v>
      </c>
      <c r="W24" s="321">
        <v>257</v>
      </c>
    </row>
    <row r="25" spans="1:23" ht="17.100000000000001" customHeight="1">
      <c r="A25" s="248">
        <v>18</v>
      </c>
      <c r="B25" s="48" t="s">
        <v>44</v>
      </c>
      <c r="C25" s="316">
        <v>11</v>
      </c>
      <c r="D25" s="317">
        <v>10</v>
      </c>
      <c r="E25" s="317">
        <v>63</v>
      </c>
      <c r="F25" s="317">
        <v>32</v>
      </c>
      <c r="G25" s="317">
        <v>10</v>
      </c>
      <c r="H25" s="317">
        <v>2</v>
      </c>
      <c r="I25" s="317">
        <v>608</v>
      </c>
      <c r="J25" s="317">
        <v>205</v>
      </c>
      <c r="K25" s="317">
        <v>485</v>
      </c>
      <c r="L25" s="317">
        <v>239</v>
      </c>
      <c r="M25" s="317">
        <v>444</v>
      </c>
      <c r="N25" s="317">
        <v>271</v>
      </c>
      <c r="O25" s="317">
        <v>5</v>
      </c>
      <c r="P25" s="317">
        <v>2</v>
      </c>
      <c r="Q25" s="317">
        <v>34</v>
      </c>
      <c r="R25" s="318">
        <v>16</v>
      </c>
      <c r="S25" s="63">
        <v>98</v>
      </c>
      <c r="T25" s="319">
        <v>2535</v>
      </c>
      <c r="U25" s="320">
        <v>116</v>
      </c>
      <c r="V25" s="317">
        <v>225</v>
      </c>
      <c r="W25" s="321">
        <v>1488</v>
      </c>
    </row>
    <row r="26" spans="1:23" ht="17.100000000000001" customHeight="1">
      <c r="A26" s="248">
        <v>19</v>
      </c>
      <c r="B26" s="48" t="s">
        <v>45</v>
      </c>
      <c r="C26" s="316">
        <v>4</v>
      </c>
      <c r="D26" s="317">
        <v>2</v>
      </c>
      <c r="E26" s="317">
        <v>18</v>
      </c>
      <c r="F26" s="317">
        <v>5</v>
      </c>
      <c r="G26" s="317">
        <v>2</v>
      </c>
      <c r="H26" s="317">
        <v>1</v>
      </c>
      <c r="I26" s="317">
        <v>36</v>
      </c>
      <c r="J26" s="317">
        <v>20</v>
      </c>
      <c r="K26" s="317">
        <v>103</v>
      </c>
      <c r="L26" s="317">
        <v>65</v>
      </c>
      <c r="M26" s="317">
        <v>316</v>
      </c>
      <c r="N26" s="317">
        <v>189</v>
      </c>
      <c r="O26" s="317">
        <v>0</v>
      </c>
      <c r="P26" s="317">
        <v>1</v>
      </c>
      <c r="Q26" s="317">
        <v>13</v>
      </c>
      <c r="R26" s="318">
        <v>10</v>
      </c>
      <c r="S26" s="63">
        <v>25</v>
      </c>
      <c r="T26" s="319">
        <v>810</v>
      </c>
      <c r="U26" s="320">
        <v>45</v>
      </c>
      <c r="V26" s="317">
        <v>0</v>
      </c>
      <c r="W26" s="321">
        <v>379</v>
      </c>
    </row>
    <row r="27" spans="1:23" ht="17.100000000000001" customHeight="1">
      <c r="A27" s="248">
        <v>20</v>
      </c>
      <c r="B27" s="48" t="s">
        <v>46</v>
      </c>
      <c r="C27" s="316">
        <v>8</v>
      </c>
      <c r="D27" s="317">
        <v>3</v>
      </c>
      <c r="E27" s="317">
        <v>12</v>
      </c>
      <c r="F27" s="317">
        <v>10</v>
      </c>
      <c r="G27" s="317">
        <v>3</v>
      </c>
      <c r="H27" s="317">
        <v>8</v>
      </c>
      <c r="I27" s="317">
        <v>151</v>
      </c>
      <c r="J27" s="317">
        <v>56</v>
      </c>
      <c r="K27" s="317">
        <v>60</v>
      </c>
      <c r="L27" s="317">
        <v>26</v>
      </c>
      <c r="M27" s="317">
        <v>417</v>
      </c>
      <c r="N27" s="317">
        <v>211</v>
      </c>
      <c r="O27" s="317">
        <v>2</v>
      </c>
      <c r="P27" s="317">
        <v>0</v>
      </c>
      <c r="Q27" s="317">
        <v>60</v>
      </c>
      <c r="R27" s="318">
        <v>23</v>
      </c>
      <c r="S27" s="63">
        <v>0</v>
      </c>
      <c r="T27" s="319">
        <v>1050</v>
      </c>
      <c r="U27" s="320">
        <v>72</v>
      </c>
      <c r="V27" s="317">
        <v>1</v>
      </c>
      <c r="W27" s="321">
        <v>528</v>
      </c>
    </row>
    <row r="28" spans="1:23" ht="17.100000000000001" customHeight="1">
      <c r="A28" s="248">
        <v>21</v>
      </c>
      <c r="B28" s="48" t="s">
        <v>47</v>
      </c>
      <c r="C28" s="316">
        <v>12</v>
      </c>
      <c r="D28" s="317">
        <v>5</v>
      </c>
      <c r="E28" s="317">
        <v>26</v>
      </c>
      <c r="F28" s="317">
        <v>15</v>
      </c>
      <c r="G28" s="317">
        <v>4</v>
      </c>
      <c r="H28" s="317">
        <v>2</v>
      </c>
      <c r="I28" s="317">
        <v>217</v>
      </c>
      <c r="J28" s="317">
        <v>69</v>
      </c>
      <c r="K28" s="317">
        <v>251</v>
      </c>
      <c r="L28" s="317">
        <v>98</v>
      </c>
      <c r="M28" s="317">
        <v>623</v>
      </c>
      <c r="N28" s="317">
        <v>295</v>
      </c>
      <c r="O28" s="317">
        <v>1</v>
      </c>
      <c r="P28" s="317">
        <v>4</v>
      </c>
      <c r="Q28" s="317">
        <v>44</v>
      </c>
      <c r="R28" s="318">
        <v>16</v>
      </c>
      <c r="S28" s="63">
        <v>20</v>
      </c>
      <c r="T28" s="319">
        <v>1702</v>
      </c>
      <c r="U28" s="320">
        <v>47</v>
      </c>
      <c r="V28" s="317">
        <v>13</v>
      </c>
      <c r="W28" s="321">
        <v>754</v>
      </c>
    </row>
    <row r="29" spans="1:23" ht="17.100000000000001" customHeight="1">
      <c r="A29" s="248">
        <v>22</v>
      </c>
      <c r="B29" s="48" t="s">
        <v>48</v>
      </c>
      <c r="C29" s="316">
        <v>1</v>
      </c>
      <c r="D29" s="317">
        <v>0</v>
      </c>
      <c r="E29" s="317">
        <v>6</v>
      </c>
      <c r="F29" s="317">
        <v>0</v>
      </c>
      <c r="G29" s="317">
        <v>1</v>
      </c>
      <c r="H29" s="317">
        <v>1</v>
      </c>
      <c r="I29" s="317">
        <v>43</v>
      </c>
      <c r="J29" s="317">
        <v>11</v>
      </c>
      <c r="K29" s="317">
        <v>38</v>
      </c>
      <c r="L29" s="317">
        <v>7</v>
      </c>
      <c r="M29" s="317">
        <v>295</v>
      </c>
      <c r="N29" s="317">
        <v>76</v>
      </c>
      <c r="O29" s="317">
        <v>0</v>
      </c>
      <c r="P29" s="317">
        <v>0</v>
      </c>
      <c r="Q29" s="317">
        <v>13</v>
      </c>
      <c r="R29" s="318">
        <v>4</v>
      </c>
      <c r="S29" s="63">
        <v>8</v>
      </c>
      <c r="T29" s="319">
        <v>504</v>
      </c>
      <c r="U29" s="320">
        <v>27</v>
      </c>
      <c r="V29" s="317">
        <v>0</v>
      </c>
      <c r="W29" s="321">
        <v>214</v>
      </c>
    </row>
    <row r="30" spans="1:23" ht="17.100000000000001" customHeight="1">
      <c r="A30" s="248">
        <v>23</v>
      </c>
      <c r="B30" s="48" t="s">
        <v>49</v>
      </c>
      <c r="C30" s="316">
        <v>26</v>
      </c>
      <c r="D30" s="317">
        <v>12</v>
      </c>
      <c r="E30" s="317">
        <v>93</v>
      </c>
      <c r="F30" s="317">
        <v>49</v>
      </c>
      <c r="G30" s="317">
        <v>8</v>
      </c>
      <c r="H30" s="317">
        <v>5</v>
      </c>
      <c r="I30" s="317">
        <v>534</v>
      </c>
      <c r="J30" s="317">
        <v>172</v>
      </c>
      <c r="K30" s="317">
        <v>519</v>
      </c>
      <c r="L30" s="317">
        <v>264</v>
      </c>
      <c r="M30" s="317">
        <v>1932</v>
      </c>
      <c r="N30" s="317">
        <v>964</v>
      </c>
      <c r="O30" s="317">
        <v>10</v>
      </c>
      <c r="P30" s="317">
        <v>4</v>
      </c>
      <c r="Q30" s="317">
        <v>103</v>
      </c>
      <c r="R30" s="318">
        <v>52</v>
      </c>
      <c r="S30" s="63">
        <v>200</v>
      </c>
      <c r="T30" s="319">
        <v>4947</v>
      </c>
      <c r="U30" s="320">
        <v>284</v>
      </c>
      <c r="V30" s="317">
        <v>71</v>
      </c>
      <c r="W30" s="321">
        <v>2484</v>
      </c>
    </row>
    <row r="31" spans="1:23" ht="17.100000000000001" customHeight="1">
      <c r="A31" s="248">
        <v>24</v>
      </c>
      <c r="B31" s="48" t="s">
        <v>50</v>
      </c>
      <c r="C31" s="316">
        <v>6</v>
      </c>
      <c r="D31" s="317">
        <v>9</v>
      </c>
      <c r="E31" s="317">
        <v>31</v>
      </c>
      <c r="F31" s="317">
        <v>24</v>
      </c>
      <c r="G31" s="317">
        <v>2</v>
      </c>
      <c r="H31" s="317">
        <v>0</v>
      </c>
      <c r="I31" s="317">
        <v>94</v>
      </c>
      <c r="J31" s="317">
        <v>34</v>
      </c>
      <c r="K31" s="317">
        <v>97</v>
      </c>
      <c r="L31" s="317">
        <v>67</v>
      </c>
      <c r="M31" s="317">
        <v>370</v>
      </c>
      <c r="N31" s="317">
        <v>279</v>
      </c>
      <c r="O31" s="317">
        <v>2</v>
      </c>
      <c r="P31" s="317">
        <v>1</v>
      </c>
      <c r="Q31" s="317">
        <v>26</v>
      </c>
      <c r="R31" s="318">
        <v>20</v>
      </c>
      <c r="S31" s="63">
        <v>38</v>
      </c>
      <c r="T31" s="319">
        <v>1100</v>
      </c>
      <c r="U31" s="320">
        <v>83</v>
      </c>
      <c r="V31" s="317">
        <v>10</v>
      </c>
      <c r="W31" s="321">
        <v>403</v>
      </c>
    </row>
    <row r="32" spans="1:23" ht="17.100000000000001" customHeight="1">
      <c r="A32" s="248">
        <v>25</v>
      </c>
      <c r="B32" s="48" t="s">
        <v>51</v>
      </c>
      <c r="C32" s="316">
        <v>26</v>
      </c>
      <c r="D32" s="317">
        <v>17</v>
      </c>
      <c r="E32" s="317">
        <v>38</v>
      </c>
      <c r="F32" s="317">
        <v>29</v>
      </c>
      <c r="G32" s="317">
        <v>1</v>
      </c>
      <c r="H32" s="317">
        <v>2</v>
      </c>
      <c r="I32" s="317">
        <v>243</v>
      </c>
      <c r="J32" s="317">
        <v>124</v>
      </c>
      <c r="K32" s="317">
        <v>400</v>
      </c>
      <c r="L32" s="317">
        <v>241</v>
      </c>
      <c r="M32" s="317">
        <v>596</v>
      </c>
      <c r="N32" s="317">
        <v>498</v>
      </c>
      <c r="O32" s="317">
        <v>4</v>
      </c>
      <c r="P32" s="317">
        <v>0</v>
      </c>
      <c r="Q32" s="317">
        <v>56</v>
      </c>
      <c r="R32" s="318">
        <v>45</v>
      </c>
      <c r="S32" s="63">
        <v>44</v>
      </c>
      <c r="T32" s="319">
        <v>2364</v>
      </c>
      <c r="U32" s="320">
        <v>96</v>
      </c>
      <c r="V32" s="317">
        <v>102</v>
      </c>
      <c r="W32" s="321">
        <v>1123</v>
      </c>
    </row>
    <row r="33" spans="1:23" ht="17.100000000000001" customHeight="1">
      <c r="A33" s="248">
        <v>26</v>
      </c>
      <c r="B33" s="48" t="s">
        <v>52</v>
      </c>
      <c r="C33" s="316">
        <v>3</v>
      </c>
      <c r="D33" s="317">
        <v>0</v>
      </c>
      <c r="E33" s="317">
        <v>5</v>
      </c>
      <c r="F33" s="317">
        <v>2</v>
      </c>
      <c r="G33" s="317">
        <v>1</v>
      </c>
      <c r="H33" s="317">
        <v>0</v>
      </c>
      <c r="I33" s="317">
        <v>21</v>
      </c>
      <c r="J33" s="317">
        <v>8</v>
      </c>
      <c r="K33" s="317">
        <v>69</v>
      </c>
      <c r="L33" s="317">
        <v>16</v>
      </c>
      <c r="M33" s="317">
        <v>87</v>
      </c>
      <c r="N33" s="317">
        <v>32</v>
      </c>
      <c r="O33" s="317">
        <v>0</v>
      </c>
      <c r="P33" s="317">
        <v>0</v>
      </c>
      <c r="Q33" s="317">
        <v>1</v>
      </c>
      <c r="R33" s="318">
        <v>1</v>
      </c>
      <c r="S33" s="63">
        <v>6</v>
      </c>
      <c r="T33" s="319">
        <v>252</v>
      </c>
      <c r="U33" s="320">
        <v>10</v>
      </c>
      <c r="V33" s="317">
        <v>3</v>
      </c>
      <c r="W33" s="321">
        <v>157</v>
      </c>
    </row>
    <row r="34" spans="1:23" ht="17.100000000000001" customHeight="1">
      <c r="A34" s="248">
        <v>27</v>
      </c>
      <c r="B34" s="48" t="s">
        <v>53</v>
      </c>
      <c r="C34" s="316">
        <v>0</v>
      </c>
      <c r="D34" s="317">
        <v>1</v>
      </c>
      <c r="E34" s="317">
        <v>1</v>
      </c>
      <c r="F34" s="317">
        <v>1</v>
      </c>
      <c r="G34" s="317">
        <v>0</v>
      </c>
      <c r="H34" s="317">
        <v>0</v>
      </c>
      <c r="I34" s="317">
        <v>13</v>
      </c>
      <c r="J34" s="317">
        <v>1</v>
      </c>
      <c r="K34" s="317">
        <v>8</v>
      </c>
      <c r="L34" s="317">
        <v>0</v>
      </c>
      <c r="M34" s="317">
        <v>61</v>
      </c>
      <c r="N34" s="317">
        <v>6</v>
      </c>
      <c r="O34" s="317">
        <v>1</v>
      </c>
      <c r="P34" s="317">
        <v>0</v>
      </c>
      <c r="Q34" s="317">
        <v>5</v>
      </c>
      <c r="R34" s="318">
        <v>0</v>
      </c>
      <c r="S34" s="63">
        <v>2</v>
      </c>
      <c r="T34" s="319">
        <v>100</v>
      </c>
      <c r="U34" s="320">
        <v>2</v>
      </c>
      <c r="V34" s="317">
        <v>0</v>
      </c>
      <c r="W34" s="321">
        <v>43</v>
      </c>
    </row>
    <row r="35" spans="1:23" ht="17.100000000000001" customHeight="1" thickBot="1">
      <c r="A35" s="249">
        <v>28</v>
      </c>
      <c r="B35" s="49" t="s">
        <v>54</v>
      </c>
      <c r="C35" s="323">
        <v>52</v>
      </c>
      <c r="D35" s="324">
        <v>60</v>
      </c>
      <c r="E35" s="324">
        <v>87</v>
      </c>
      <c r="F35" s="324">
        <v>74</v>
      </c>
      <c r="G35" s="324">
        <v>4</v>
      </c>
      <c r="H35" s="324">
        <v>1</v>
      </c>
      <c r="I35" s="324">
        <v>367</v>
      </c>
      <c r="J35" s="324">
        <v>166</v>
      </c>
      <c r="K35" s="324">
        <v>746</v>
      </c>
      <c r="L35" s="324">
        <v>400</v>
      </c>
      <c r="M35" s="324">
        <v>557</v>
      </c>
      <c r="N35" s="324">
        <v>404</v>
      </c>
      <c r="O35" s="324">
        <v>4</v>
      </c>
      <c r="P35" s="324">
        <v>5</v>
      </c>
      <c r="Q35" s="324">
        <v>45</v>
      </c>
      <c r="R35" s="325">
        <v>39</v>
      </c>
      <c r="S35" s="326">
        <v>72</v>
      </c>
      <c r="T35" s="327">
        <v>3083</v>
      </c>
      <c r="U35" s="328">
        <v>33</v>
      </c>
      <c r="V35" s="324">
        <v>232</v>
      </c>
      <c r="W35" s="329">
        <v>1494</v>
      </c>
    </row>
    <row r="36" spans="1:23" ht="17.100000000000001" customHeight="1">
      <c r="A36" s="1141" t="s">
        <v>467</v>
      </c>
      <c r="B36" s="1128"/>
      <c r="C36" s="1128"/>
      <c r="D36" s="1128"/>
      <c r="E36" s="1128"/>
      <c r="F36" s="1128"/>
      <c r="G36" s="1128"/>
      <c r="H36" s="1128"/>
      <c r="I36" s="1128"/>
      <c r="J36" s="1128"/>
      <c r="K36" s="1128"/>
      <c r="L36" s="1128"/>
      <c r="M36" s="1128"/>
      <c r="N36" s="1128"/>
      <c r="O36" s="1128"/>
      <c r="P36" s="1128"/>
      <c r="Q36" s="1128"/>
      <c r="R36" s="1128"/>
      <c r="S36" s="1128"/>
      <c r="T36" s="1128"/>
      <c r="U36" s="1128"/>
      <c r="V36" s="1128"/>
      <c r="W36" s="1128"/>
    </row>
    <row r="37" spans="1:23" ht="17.100000000000001" customHeight="1">
      <c r="A37" s="1141" t="s">
        <v>472</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row>
    <row r="38" spans="1:23" ht="17.100000000000001" customHeight="1">
      <c r="A38" s="1141" t="s">
        <v>113</v>
      </c>
      <c r="B38" s="1128"/>
      <c r="C38" s="1128"/>
      <c r="D38" s="1128"/>
      <c r="E38" s="1128"/>
      <c r="F38" s="1128"/>
      <c r="G38" s="1128"/>
      <c r="H38" s="1128"/>
      <c r="I38" s="1128"/>
      <c r="J38" s="1128"/>
      <c r="K38" s="1128"/>
      <c r="L38" s="1128"/>
      <c r="M38" s="1128"/>
      <c r="N38" s="1128"/>
      <c r="O38" s="1128"/>
      <c r="P38" s="1128"/>
      <c r="Q38" s="1128"/>
      <c r="R38" s="1128"/>
      <c r="S38" s="1128"/>
      <c r="T38" s="1128"/>
      <c r="U38" s="1128"/>
      <c r="V38" s="1128"/>
      <c r="W38" s="1128"/>
    </row>
    <row r="39" spans="1:23" ht="17.100000000000001" customHeight="1">
      <c r="A39" s="1141" t="s">
        <v>495</v>
      </c>
      <c r="B39" s="1128"/>
      <c r="C39" s="1128"/>
      <c r="D39" s="1128"/>
      <c r="E39" s="1128"/>
      <c r="F39" s="1128"/>
      <c r="G39" s="1128"/>
      <c r="H39" s="1128"/>
      <c r="I39" s="1128"/>
      <c r="J39" s="1128"/>
      <c r="K39" s="1128"/>
      <c r="L39" s="1128"/>
      <c r="M39" s="1128"/>
      <c r="N39" s="1128"/>
      <c r="O39" s="1128"/>
      <c r="P39" s="1128"/>
      <c r="Q39" s="1128"/>
      <c r="R39" s="1128"/>
      <c r="S39" s="1128"/>
      <c r="T39" s="1128"/>
      <c r="U39" s="1128"/>
      <c r="V39" s="1128"/>
      <c r="W39" s="1128"/>
    </row>
    <row r="40" spans="1:23" ht="17.100000000000001" customHeight="1">
      <c r="A40" s="1141" t="s">
        <v>361</v>
      </c>
      <c r="B40" s="1128"/>
      <c r="C40" s="1128"/>
      <c r="D40" s="1128"/>
      <c r="E40" s="1128"/>
      <c r="F40" s="1128"/>
      <c r="G40" s="1128"/>
      <c r="H40" s="1128"/>
      <c r="I40" s="1128"/>
      <c r="J40" s="1128"/>
      <c r="K40" s="1128"/>
      <c r="L40" s="1128"/>
      <c r="M40" s="1128"/>
      <c r="N40" s="1128"/>
      <c r="O40" s="1128"/>
      <c r="P40" s="1128"/>
      <c r="Q40" s="1128"/>
      <c r="R40" s="1128"/>
      <c r="S40" s="1128"/>
      <c r="T40" s="1128"/>
      <c r="U40" s="1128"/>
      <c r="V40" s="1128"/>
      <c r="W40" s="1128"/>
    </row>
    <row r="42" spans="1:23" ht="15" customHeight="1">
      <c r="A42" s="1023" t="s">
        <v>918</v>
      </c>
    </row>
  </sheetData>
  <mergeCells count="18">
    <mergeCell ref="A40:W40"/>
    <mergeCell ref="C4:T4"/>
    <mergeCell ref="K5:L5"/>
    <mergeCell ref="M5:N5"/>
    <mergeCell ref="O5:P5"/>
    <mergeCell ref="Q5:R5"/>
    <mergeCell ref="I5:J5"/>
    <mergeCell ref="A36:W36"/>
    <mergeCell ref="A38:W38"/>
    <mergeCell ref="A39:W39"/>
    <mergeCell ref="C5:D5"/>
    <mergeCell ref="E5:F5"/>
    <mergeCell ref="G5:H5"/>
    <mergeCell ref="A2:W2"/>
    <mergeCell ref="A4:A6"/>
    <mergeCell ref="B4:B6"/>
    <mergeCell ref="U4:W5"/>
    <mergeCell ref="A37:W37"/>
  </mergeCells>
  <hyperlinks>
    <hyperlink ref="A1" location="'Table of Contents'!A1" display="Return to Table of Contents" xr:uid="{6E2581AE-99AF-4679-9032-B5327961105F}"/>
    <hyperlink ref="A42" location="'Table of Contents'!A1" display="Return to Table of Contents" xr:uid="{6296B931-84B2-44FA-8A50-1DC9A701EF78}"/>
  </hyperlinks>
  <pageMargins left="0.2" right="0.2" top="0.5" bottom="0.5" header="0" footer="0"/>
  <pageSetup paperSize="5"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1"/>
  <sheetViews>
    <sheetView showGridLines="0" zoomScaleNormal="100" workbookViewId="0"/>
  </sheetViews>
  <sheetFormatPr defaultColWidth="11" defaultRowHeight="15" customHeight="1"/>
  <cols>
    <col min="1" max="2" width="8" bestFit="1" customWidth="1"/>
    <col min="3" max="3" width="29.25" customWidth="1"/>
    <col min="4" max="4" width="13" bestFit="1" customWidth="1"/>
    <col min="5" max="5" width="5.625" customWidth="1"/>
    <col min="6" max="6" width="9" bestFit="1" customWidth="1"/>
  </cols>
  <sheetData>
    <row r="1" spans="1:15" ht="15" customHeight="1">
      <c r="A1" s="1023" t="s">
        <v>918</v>
      </c>
    </row>
    <row r="2" spans="1:15" ht="93" customHeight="1">
      <c r="A2" s="1132" t="s">
        <v>497</v>
      </c>
      <c r="B2" s="1228"/>
      <c r="C2" s="1228"/>
      <c r="D2" s="1228"/>
      <c r="E2" s="1228"/>
      <c r="F2" s="1228"/>
    </row>
    <row r="3" spans="1:15" ht="15" customHeight="1" thickBot="1"/>
    <row r="4" spans="1:15" ht="17.100000000000001" customHeight="1">
      <c r="A4" s="1153" t="s">
        <v>187</v>
      </c>
      <c r="B4" s="1281"/>
      <c r="C4" s="1281"/>
      <c r="D4" s="1281"/>
      <c r="E4" s="1281"/>
      <c r="F4" s="1282"/>
    </row>
    <row r="5" spans="1:15" ht="17.100000000000001" customHeight="1">
      <c r="A5" s="222" t="s">
        <v>186</v>
      </c>
      <c r="B5" s="219" t="s">
        <v>107</v>
      </c>
      <c r="C5" s="219" t="s">
        <v>184</v>
      </c>
      <c r="D5" s="219" t="s">
        <v>185</v>
      </c>
      <c r="E5" s="219" t="s">
        <v>106</v>
      </c>
      <c r="F5" s="223" t="s">
        <v>7</v>
      </c>
    </row>
    <row r="6" spans="1:15" ht="17.100000000000001" customHeight="1" thickBot="1">
      <c r="A6" s="164">
        <v>46956</v>
      </c>
      <c r="B6" s="186">
        <v>14399</v>
      </c>
      <c r="C6" s="186">
        <v>74</v>
      </c>
      <c r="D6" s="186">
        <v>37282</v>
      </c>
      <c r="E6" s="186">
        <v>328</v>
      </c>
      <c r="F6" s="165">
        <v>99039</v>
      </c>
    </row>
    <row r="7" spans="1:15" ht="17.100000000000001" customHeight="1">
      <c r="A7" s="1141" t="s">
        <v>467</v>
      </c>
      <c r="B7" s="1128"/>
      <c r="C7" s="1128"/>
      <c r="D7" s="1128"/>
      <c r="E7" s="1128"/>
      <c r="F7" s="1128"/>
    </row>
    <row r="8" spans="1:15" ht="17.100000000000001" customHeight="1">
      <c r="A8" s="1141" t="s">
        <v>496</v>
      </c>
      <c r="B8" s="1128"/>
      <c r="C8" s="1128"/>
      <c r="D8" s="1128"/>
      <c r="E8" s="1128"/>
      <c r="F8" s="1128"/>
    </row>
    <row r="9" spans="1:15" ht="17.100000000000001" customHeight="1">
      <c r="A9" s="1141" t="s">
        <v>364</v>
      </c>
      <c r="B9" s="1128"/>
      <c r="C9" s="1128"/>
      <c r="D9" s="1128"/>
      <c r="E9" s="1128"/>
      <c r="F9" s="1128"/>
      <c r="O9" s="4"/>
    </row>
    <row r="11" spans="1:15" ht="15" customHeight="1">
      <c r="A11" s="1023" t="s">
        <v>918</v>
      </c>
    </row>
  </sheetData>
  <mergeCells count="5">
    <mergeCell ref="A2:F2"/>
    <mergeCell ref="A7:F7"/>
    <mergeCell ref="A8:F8"/>
    <mergeCell ref="A9:F9"/>
    <mergeCell ref="A4:F4"/>
  </mergeCells>
  <hyperlinks>
    <hyperlink ref="A1" location="'Table of Contents'!A1" display="Return to Table of Contents" xr:uid="{88759C05-952B-495F-A218-EE8678D8CDE1}"/>
    <hyperlink ref="A11" location="'Table of Contents'!A1" display="Return to Table of Contents" xr:uid="{FAFC4EA4-5264-49E0-A6C0-B928408F0E4F}"/>
  </hyperlinks>
  <pageMargins left="0.2" right="0.2" top="0.5" bottom="0.5" header="0" footer="0"/>
  <pageSetup paperSize="5"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1"/>
  <sheetViews>
    <sheetView showGridLines="0" zoomScaleNormal="100" workbookViewId="0">
      <selection activeCell="A11" sqref="A11"/>
    </sheetView>
  </sheetViews>
  <sheetFormatPr defaultColWidth="11" defaultRowHeight="15" customHeight="1"/>
  <cols>
    <col min="1" max="1" width="11.25" customWidth="1"/>
    <col min="2" max="2" width="10" bestFit="1" customWidth="1"/>
    <col min="3" max="3" width="18" bestFit="1" customWidth="1"/>
    <col min="4" max="4" width="6" bestFit="1" customWidth="1"/>
    <col min="5" max="5" width="19" bestFit="1" customWidth="1"/>
    <col min="6" max="6" width="15" bestFit="1" customWidth="1"/>
    <col min="7" max="7" width="8" bestFit="1" customWidth="1"/>
  </cols>
  <sheetData>
    <row r="1" spans="1:7" ht="15" customHeight="1">
      <c r="A1" s="1023" t="s">
        <v>918</v>
      </c>
    </row>
    <row r="2" spans="1:7" ht="97.15" customHeight="1">
      <c r="A2" s="1157" t="s">
        <v>498</v>
      </c>
      <c r="B2" s="1283"/>
      <c r="C2" s="1283"/>
      <c r="D2" s="1283"/>
      <c r="E2" s="1283"/>
      <c r="F2" s="1283"/>
      <c r="G2" s="1283"/>
    </row>
    <row r="3" spans="1:7" ht="15" customHeight="1" thickBot="1">
      <c r="A3" s="189"/>
    </row>
    <row r="4" spans="1:7" ht="17.100000000000001" customHeight="1">
      <c r="A4" s="1153" t="s">
        <v>197</v>
      </c>
      <c r="B4" s="1281"/>
      <c r="C4" s="1281"/>
      <c r="D4" s="1281"/>
      <c r="E4" s="1281"/>
      <c r="F4" s="1281"/>
      <c r="G4" s="1282"/>
    </row>
    <row r="5" spans="1:7" ht="53.1" customHeight="1">
      <c r="A5" s="225" t="s">
        <v>353</v>
      </c>
      <c r="B5" s="224" t="s">
        <v>10</v>
      </c>
      <c r="C5" s="224" t="s">
        <v>196</v>
      </c>
      <c r="D5" s="224" t="s">
        <v>123</v>
      </c>
      <c r="E5" s="224" t="s">
        <v>195</v>
      </c>
      <c r="F5" s="224" t="s">
        <v>120</v>
      </c>
      <c r="G5" s="226" t="s">
        <v>7</v>
      </c>
    </row>
    <row r="6" spans="1:7" ht="17.100000000000001" customHeight="1" thickBot="1">
      <c r="A6" s="164">
        <v>15578</v>
      </c>
      <c r="B6" s="186">
        <v>32739</v>
      </c>
      <c r="C6" s="186">
        <v>219</v>
      </c>
      <c r="D6" s="186">
        <v>3325</v>
      </c>
      <c r="E6" s="186">
        <v>211</v>
      </c>
      <c r="F6" s="186">
        <v>3713</v>
      </c>
      <c r="G6" s="165">
        <v>55785</v>
      </c>
    </row>
    <row r="7" spans="1:7" ht="17.100000000000001" customHeight="1">
      <c r="A7" s="1141" t="s">
        <v>467</v>
      </c>
      <c r="B7" s="1128"/>
      <c r="C7" s="1128"/>
      <c r="D7" s="1128"/>
      <c r="E7" s="1128"/>
      <c r="F7" s="1128"/>
      <c r="G7" s="1128"/>
    </row>
    <row r="8" spans="1:7" ht="17.100000000000001" customHeight="1">
      <c r="A8" s="1141" t="s">
        <v>496</v>
      </c>
      <c r="B8" s="1128"/>
      <c r="C8" s="1128"/>
      <c r="D8" s="1128"/>
      <c r="E8" s="1128"/>
      <c r="F8" s="1128"/>
      <c r="G8" s="1128"/>
    </row>
    <row r="9" spans="1:7" ht="17.100000000000001" customHeight="1">
      <c r="A9" s="1179" t="s">
        <v>364</v>
      </c>
      <c r="B9" s="1128"/>
      <c r="C9" s="1128"/>
      <c r="D9" s="1128"/>
      <c r="E9" s="1128"/>
      <c r="F9" s="1128"/>
      <c r="G9" s="1128"/>
    </row>
    <row r="11" spans="1:7" ht="15" customHeight="1">
      <c r="A11" s="1023" t="s">
        <v>918</v>
      </c>
    </row>
  </sheetData>
  <mergeCells count="5">
    <mergeCell ref="A2:G2"/>
    <mergeCell ref="A7:G7"/>
    <mergeCell ref="A8:G8"/>
    <mergeCell ref="A9:G9"/>
    <mergeCell ref="A4:G4"/>
  </mergeCells>
  <hyperlinks>
    <hyperlink ref="A1" location="'Table of Contents'!A1" display="Return to Table of Contents" xr:uid="{28229155-5794-4E0F-8D44-FD2FFE6AA0B3}"/>
    <hyperlink ref="A11" location="'Table of Contents'!A1" display="Return to Table of Contents" xr:uid="{E95FC705-D9C2-4063-9023-7FA4EA8BD62E}"/>
  </hyperlinks>
  <pageMargins left="0.2" right="0.2" top="0.5" bottom="0.5" header="0" footer="0"/>
  <pageSetup paperSize="5"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40"/>
  <sheetViews>
    <sheetView showGridLines="0" topLeftCell="A17" zoomScaleNormal="100" workbookViewId="0">
      <selection activeCell="A40" sqref="A40"/>
    </sheetView>
  </sheetViews>
  <sheetFormatPr defaultColWidth="11" defaultRowHeight="15" customHeight="1"/>
  <cols>
    <col min="2" max="2" width="44.375" customWidth="1"/>
    <col min="3" max="3" width="8" bestFit="1" customWidth="1"/>
    <col min="4" max="4" width="9" bestFit="1" customWidth="1"/>
    <col min="5" max="5" width="9.875" customWidth="1"/>
    <col min="6" max="6" width="8" bestFit="1" customWidth="1"/>
    <col min="7" max="7" width="6" bestFit="1" customWidth="1"/>
    <col min="8" max="8" width="9" bestFit="1" customWidth="1"/>
    <col min="9" max="9" width="9.625" customWidth="1"/>
    <col min="10" max="11" width="6" bestFit="1" customWidth="1"/>
    <col min="12" max="12" width="9" bestFit="1" customWidth="1"/>
    <col min="13" max="13" width="9.5" customWidth="1"/>
    <col min="14" max="15" width="8" bestFit="1" customWidth="1"/>
    <col min="16" max="16" width="9" bestFit="1" customWidth="1"/>
    <col min="17" max="17" width="10.125" customWidth="1"/>
    <col min="18" max="18" width="8" bestFit="1" customWidth="1"/>
    <col min="19" max="19" width="6" bestFit="1" customWidth="1"/>
    <col min="20" max="20" width="8.125" customWidth="1"/>
    <col min="21" max="21" width="10.125" customWidth="1"/>
    <col min="22" max="22" width="6" bestFit="1" customWidth="1"/>
    <col min="23" max="23" width="8" bestFit="1" customWidth="1"/>
    <col min="24" max="24" width="9" bestFit="1" customWidth="1"/>
    <col min="25" max="25" width="9.375" customWidth="1"/>
    <col min="26" max="26" width="9" bestFit="1" customWidth="1"/>
  </cols>
  <sheetData>
    <row r="1" spans="1:26" ht="15" customHeight="1">
      <c r="A1" s="1023" t="s">
        <v>918</v>
      </c>
    </row>
    <row r="2" spans="1:26" ht="90.6" customHeight="1">
      <c r="A2" s="1132" t="s">
        <v>499</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row>
    <row r="3" spans="1:26" ht="15" customHeight="1" thickBot="1"/>
    <row r="4" spans="1:26" ht="35.1" customHeight="1">
      <c r="A4" s="1284" t="s">
        <v>360</v>
      </c>
      <c r="B4" s="1284" t="s">
        <v>119</v>
      </c>
      <c r="C4" s="1286" t="s">
        <v>201</v>
      </c>
      <c r="D4" s="1287"/>
      <c r="E4" s="1287"/>
      <c r="F4" s="1288"/>
      <c r="G4" s="1289" t="s">
        <v>200</v>
      </c>
      <c r="H4" s="1290"/>
      <c r="I4" s="1290"/>
      <c r="J4" s="1291"/>
      <c r="K4" s="1286" t="s">
        <v>199</v>
      </c>
      <c r="L4" s="1287"/>
      <c r="M4" s="1287"/>
      <c r="N4" s="1288"/>
      <c r="O4" s="1292" t="s">
        <v>185</v>
      </c>
      <c r="P4" s="1253"/>
      <c r="Q4" s="1253"/>
      <c r="R4" s="1293"/>
      <c r="S4" s="1289" t="s">
        <v>198</v>
      </c>
      <c r="T4" s="1290"/>
      <c r="U4" s="1290"/>
      <c r="V4" s="1291"/>
      <c r="W4" s="1286" t="s">
        <v>7</v>
      </c>
      <c r="X4" s="1287"/>
      <c r="Y4" s="1287"/>
      <c r="Z4" s="1288"/>
    </row>
    <row r="5" spans="1:26" ht="17.100000000000001" customHeight="1">
      <c r="A5" s="1285"/>
      <c r="B5" s="1285"/>
      <c r="C5" s="333" t="s">
        <v>24</v>
      </c>
      <c r="D5" s="334" t="s">
        <v>18</v>
      </c>
      <c r="E5" s="334" t="s">
        <v>11</v>
      </c>
      <c r="F5" s="335" t="s">
        <v>7</v>
      </c>
      <c r="G5" s="333" t="s">
        <v>24</v>
      </c>
      <c r="H5" s="334" t="s">
        <v>18</v>
      </c>
      <c r="I5" s="334" t="s">
        <v>11</v>
      </c>
      <c r="J5" s="335" t="s">
        <v>7</v>
      </c>
      <c r="K5" s="333" t="s">
        <v>24</v>
      </c>
      <c r="L5" s="334" t="s">
        <v>18</v>
      </c>
      <c r="M5" s="334" t="s">
        <v>11</v>
      </c>
      <c r="N5" s="335" t="s">
        <v>7</v>
      </c>
      <c r="O5" s="336" t="s">
        <v>24</v>
      </c>
      <c r="P5" s="334" t="s">
        <v>18</v>
      </c>
      <c r="Q5" s="334" t="s">
        <v>11</v>
      </c>
      <c r="R5" s="337" t="s">
        <v>7</v>
      </c>
      <c r="S5" s="333" t="s">
        <v>24</v>
      </c>
      <c r="T5" s="334" t="s">
        <v>18</v>
      </c>
      <c r="U5" s="334" t="s">
        <v>11</v>
      </c>
      <c r="V5" s="335" t="s">
        <v>7</v>
      </c>
      <c r="W5" s="333" t="s">
        <v>24</v>
      </c>
      <c r="X5" s="334" t="s">
        <v>18</v>
      </c>
      <c r="Y5" s="334" t="s">
        <v>11</v>
      </c>
      <c r="Z5" s="335" t="s">
        <v>7</v>
      </c>
    </row>
    <row r="6" spans="1:26" ht="17.100000000000001" customHeight="1">
      <c r="A6" s="338" t="s">
        <v>154</v>
      </c>
      <c r="B6" s="339" t="s">
        <v>26</v>
      </c>
      <c r="C6" s="340">
        <v>17190</v>
      </c>
      <c r="D6" s="270">
        <v>27820</v>
      </c>
      <c r="E6" s="270">
        <v>1946</v>
      </c>
      <c r="F6" s="273">
        <v>46956</v>
      </c>
      <c r="G6" s="340">
        <v>75</v>
      </c>
      <c r="H6" s="270">
        <v>242</v>
      </c>
      <c r="I6" s="270">
        <v>11</v>
      </c>
      <c r="J6" s="273">
        <v>328</v>
      </c>
      <c r="K6" s="340">
        <v>4594</v>
      </c>
      <c r="L6" s="270">
        <v>9242</v>
      </c>
      <c r="M6" s="270">
        <v>563</v>
      </c>
      <c r="N6" s="273">
        <v>14399</v>
      </c>
      <c r="O6" s="272">
        <v>17617</v>
      </c>
      <c r="P6" s="270">
        <v>18314</v>
      </c>
      <c r="Q6" s="270">
        <v>1351</v>
      </c>
      <c r="R6" s="341">
        <v>37282</v>
      </c>
      <c r="S6" s="340">
        <v>18</v>
      </c>
      <c r="T6" s="270">
        <v>55</v>
      </c>
      <c r="U6" s="270">
        <v>1</v>
      </c>
      <c r="V6" s="273">
        <v>74</v>
      </c>
      <c r="W6" s="340">
        <v>39494</v>
      </c>
      <c r="X6" s="270">
        <v>55673</v>
      </c>
      <c r="Y6" s="270">
        <v>3872</v>
      </c>
      <c r="Z6" s="273">
        <v>99039</v>
      </c>
    </row>
    <row r="7" spans="1:26" ht="18">
      <c r="A7" s="342" t="s">
        <v>153</v>
      </c>
      <c r="B7" s="343" t="s">
        <v>27</v>
      </c>
      <c r="C7" s="37">
        <v>653</v>
      </c>
      <c r="D7" s="38">
        <v>967</v>
      </c>
      <c r="E7" s="38">
        <v>32</v>
      </c>
      <c r="F7" s="40">
        <v>1652</v>
      </c>
      <c r="G7" s="37">
        <v>0</v>
      </c>
      <c r="H7" s="38">
        <v>2</v>
      </c>
      <c r="I7" s="38">
        <v>0</v>
      </c>
      <c r="J7" s="40">
        <v>2</v>
      </c>
      <c r="K7" s="37">
        <v>151</v>
      </c>
      <c r="L7" s="38">
        <v>355</v>
      </c>
      <c r="M7" s="38">
        <v>8</v>
      </c>
      <c r="N7" s="40">
        <v>514</v>
      </c>
      <c r="O7" s="51">
        <v>495</v>
      </c>
      <c r="P7" s="38">
        <v>749</v>
      </c>
      <c r="Q7" s="38">
        <v>23</v>
      </c>
      <c r="R7" s="39">
        <v>1267</v>
      </c>
      <c r="S7" s="37">
        <v>0</v>
      </c>
      <c r="T7" s="38">
        <v>0</v>
      </c>
      <c r="U7" s="38">
        <v>0</v>
      </c>
      <c r="V7" s="40">
        <v>0</v>
      </c>
      <c r="W7" s="37">
        <v>1299</v>
      </c>
      <c r="X7" s="38">
        <v>2073</v>
      </c>
      <c r="Y7" s="38">
        <v>63</v>
      </c>
      <c r="Z7" s="40">
        <v>3435</v>
      </c>
    </row>
    <row r="8" spans="1:26" ht="17.100000000000001" customHeight="1">
      <c r="A8" s="344" t="s">
        <v>152</v>
      </c>
      <c r="B8" s="57" t="s">
        <v>28</v>
      </c>
      <c r="C8" s="34">
        <v>1359</v>
      </c>
      <c r="D8" s="7">
        <v>2188</v>
      </c>
      <c r="E8" s="7">
        <v>174</v>
      </c>
      <c r="F8" s="32">
        <v>3721</v>
      </c>
      <c r="G8" s="34">
        <v>0</v>
      </c>
      <c r="H8" s="7">
        <v>0</v>
      </c>
      <c r="I8" s="7">
        <v>0</v>
      </c>
      <c r="J8" s="32">
        <v>0</v>
      </c>
      <c r="K8" s="34">
        <v>441</v>
      </c>
      <c r="L8" s="7">
        <v>792</v>
      </c>
      <c r="M8" s="7">
        <v>101</v>
      </c>
      <c r="N8" s="32">
        <v>1334</v>
      </c>
      <c r="O8" s="9">
        <v>2505</v>
      </c>
      <c r="P8" s="7">
        <v>2182</v>
      </c>
      <c r="Q8" s="7">
        <v>221</v>
      </c>
      <c r="R8" s="12">
        <v>4908</v>
      </c>
      <c r="S8" s="34">
        <v>1</v>
      </c>
      <c r="T8" s="7">
        <v>17</v>
      </c>
      <c r="U8" s="7">
        <v>0</v>
      </c>
      <c r="V8" s="32">
        <v>18</v>
      </c>
      <c r="W8" s="34">
        <v>4306</v>
      </c>
      <c r="X8" s="7">
        <v>5179</v>
      </c>
      <c r="Y8" s="7">
        <v>496</v>
      </c>
      <c r="Z8" s="32">
        <v>9981</v>
      </c>
    </row>
    <row r="9" spans="1:26" ht="17.100000000000001" customHeight="1">
      <c r="A9" s="344" t="s">
        <v>151</v>
      </c>
      <c r="B9" s="57" t="s">
        <v>29</v>
      </c>
      <c r="C9" s="34">
        <v>236</v>
      </c>
      <c r="D9" s="7">
        <v>363</v>
      </c>
      <c r="E9" s="7">
        <v>10</v>
      </c>
      <c r="F9" s="32">
        <v>609</v>
      </c>
      <c r="G9" s="34">
        <v>0</v>
      </c>
      <c r="H9" s="7">
        <v>0</v>
      </c>
      <c r="I9" s="7">
        <v>0</v>
      </c>
      <c r="J9" s="32">
        <v>0</v>
      </c>
      <c r="K9" s="34">
        <v>77</v>
      </c>
      <c r="L9" s="7">
        <v>188</v>
      </c>
      <c r="M9" s="7">
        <v>6</v>
      </c>
      <c r="N9" s="32">
        <v>271</v>
      </c>
      <c r="O9" s="9">
        <v>507</v>
      </c>
      <c r="P9" s="7">
        <v>539</v>
      </c>
      <c r="Q9" s="7">
        <v>23</v>
      </c>
      <c r="R9" s="12">
        <v>1069</v>
      </c>
      <c r="S9" s="34">
        <v>0</v>
      </c>
      <c r="T9" s="7">
        <v>0</v>
      </c>
      <c r="U9" s="7">
        <v>0</v>
      </c>
      <c r="V9" s="32">
        <v>0</v>
      </c>
      <c r="W9" s="34">
        <v>820</v>
      </c>
      <c r="X9" s="7">
        <v>1090</v>
      </c>
      <c r="Y9" s="7">
        <v>39</v>
      </c>
      <c r="Z9" s="32">
        <v>1949</v>
      </c>
    </row>
    <row r="10" spans="1:26" ht="17.100000000000001" customHeight="1">
      <c r="A10" s="344" t="s">
        <v>150</v>
      </c>
      <c r="B10" s="57" t="s">
        <v>30</v>
      </c>
      <c r="C10" s="34">
        <v>57</v>
      </c>
      <c r="D10" s="7">
        <v>138</v>
      </c>
      <c r="E10" s="7">
        <v>13</v>
      </c>
      <c r="F10" s="32">
        <v>208</v>
      </c>
      <c r="G10" s="34">
        <v>0</v>
      </c>
      <c r="H10" s="7">
        <v>0</v>
      </c>
      <c r="I10" s="7">
        <v>0</v>
      </c>
      <c r="J10" s="32">
        <v>0</v>
      </c>
      <c r="K10" s="34">
        <v>12</v>
      </c>
      <c r="L10" s="7">
        <v>38</v>
      </c>
      <c r="M10" s="7">
        <v>0</v>
      </c>
      <c r="N10" s="32">
        <v>50</v>
      </c>
      <c r="O10" s="9">
        <v>109</v>
      </c>
      <c r="P10" s="7">
        <v>76</v>
      </c>
      <c r="Q10" s="7">
        <v>20</v>
      </c>
      <c r="R10" s="12">
        <v>205</v>
      </c>
      <c r="S10" s="34">
        <v>0</v>
      </c>
      <c r="T10" s="7">
        <v>0</v>
      </c>
      <c r="U10" s="7">
        <v>0</v>
      </c>
      <c r="V10" s="32">
        <v>0</v>
      </c>
      <c r="W10" s="34">
        <v>178</v>
      </c>
      <c r="X10" s="7">
        <v>252</v>
      </c>
      <c r="Y10" s="7">
        <v>33</v>
      </c>
      <c r="Z10" s="32">
        <v>463</v>
      </c>
    </row>
    <row r="11" spans="1:26" ht="17.100000000000001" customHeight="1">
      <c r="A11" s="344" t="s">
        <v>149</v>
      </c>
      <c r="B11" s="57" t="s">
        <v>31</v>
      </c>
      <c r="C11" s="34">
        <v>483</v>
      </c>
      <c r="D11" s="7">
        <v>870</v>
      </c>
      <c r="E11" s="7">
        <v>104</v>
      </c>
      <c r="F11" s="32">
        <v>1457</v>
      </c>
      <c r="G11" s="34">
        <v>0</v>
      </c>
      <c r="H11" s="7">
        <v>3</v>
      </c>
      <c r="I11" s="7">
        <v>0</v>
      </c>
      <c r="J11" s="32">
        <v>3</v>
      </c>
      <c r="K11" s="34">
        <v>139</v>
      </c>
      <c r="L11" s="7">
        <v>387</v>
      </c>
      <c r="M11" s="7">
        <v>40</v>
      </c>
      <c r="N11" s="32">
        <v>566</v>
      </c>
      <c r="O11" s="9">
        <v>463</v>
      </c>
      <c r="P11" s="7">
        <v>331</v>
      </c>
      <c r="Q11" s="7">
        <v>61</v>
      </c>
      <c r="R11" s="12">
        <v>855</v>
      </c>
      <c r="S11" s="34">
        <v>0</v>
      </c>
      <c r="T11" s="7">
        <v>0</v>
      </c>
      <c r="U11" s="7">
        <v>0</v>
      </c>
      <c r="V11" s="32">
        <v>0</v>
      </c>
      <c r="W11" s="34">
        <v>1085</v>
      </c>
      <c r="X11" s="7">
        <v>1591</v>
      </c>
      <c r="Y11" s="7">
        <v>205</v>
      </c>
      <c r="Z11" s="32">
        <v>2881</v>
      </c>
    </row>
    <row r="12" spans="1:26" ht="18">
      <c r="A12" s="344" t="s">
        <v>148</v>
      </c>
      <c r="B12" s="345" t="s">
        <v>32</v>
      </c>
      <c r="C12" s="34">
        <v>481</v>
      </c>
      <c r="D12" s="7">
        <v>932</v>
      </c>
      <c r="E12" s="7">
        <v>98</v>
      </c>
      <c r="F12" s="32">
        <v>1511</v>
      </c>
      <c r="G12" s="34">
        <v>0</v>
      </c>
      <c r="H12" s="7">
        <v>0</v>
      </c>
      <c r="I12" s="7">
        <v>0</v>
      </c>
      <c r="J12" s="32">
        <v>0</v>
      </c>
      <c r="K12" s="34">
        <v>148</v>
      </c>
      <c r="L12" s="7">
        <v>359</v>
      </c>
      <c r="M12" s="7">
        <v>26</v>
      </c>
      <c r="N12" s="32">
        <v>533</v>
      </c>
      <c r="O12" s="9">
        <v>124</v>
      </c>
      <c r="P12" s="7">
        <v>53</v>
      </c>
      <c r="Q12" s="7">
        <v>13</v>
      </c>
      <c r="R12" s="12">
        <v>190</v>
      </c>
      <c r="S12" s="34">
        <v>0</v>
      </c>
      <c r="T12" s="7">
        <v>0</v>
      </c>
      <c r="U12" s="7">
        <v>0</v>
      </c>
      <c r="V12" s="32">
        <v>0</v>
      </c>
      <c r="W12" s="34">
        <v>753</v>
      </c>
      <c r="X12" s="7">
        <v>1344</v>
      </c>
      <c r="Y12" s="7">
        <v>137</v>
      </c>
      <c r="Z12" s="32">
        <v>2234</v>
      </c>
    </row>
    <row r="13" spans="1:26" ht="18">
      <c r="A13" s="344" t="s">
        <v>147</v>
      </c>
      <c r="B13" s="345" t="s">
        <v>33</v>
      </c>
      <c r="C13" s="34">
        <v>593</v>
      </c>
      <c r="D13" s="7">
        <v>1100</v>
      </c>
      <c r="E13" s="7">
        <v>12</v>
      </c>
      <c r="F13" s="32">
        <v>1705</v>
      </c>
      <c r="G13" s="34">
        <v>3</v>
      </c>
      <c r="H13" s="7">
        <v>6</v>
      </c>
      <c r="I13" s="7">
        <v>0</v>
      </c>
      <c r="J13" s="32">
        <v>9</v>
      </c>
      <c r="K13" s="34">
        <v>287</v>
      </c>
      <c r="L13" s="7">
        <v>628</v>
      </c>
      <c r="M13" s="7">
        <v>14</v>
      </c>
      <c r="N13" s="32">
        <v>929</v>
      </c>
      <c r="O13" s="9">
        <v>1100</v>
      </c>
      <c r="P13" s="7">
        <v>1418</v>
      </c>
      <c r="Q13" s="7">
        <v>36</v>
      </c>
      <c r="R13" s="12">
        <v>2554</v>
      </c>
      <c r="S13" s="34">
        <v>0</v>
      </c>
      <c r="T13" s="7">
        <v>0</v>
      </c>
      <c r="U13" s="7">
        <v>0</v>
      </c>
      <c r="V13" s="32">
        <v>0</v>
      </c>
      <c r="W13" s="34">
        <v>1983</v>
      </c>
      <c r="X13" s="7">
        <v>3152</v>
      </c>
      <c r="Y13" s="7">
        <v>62</v>
      </c>
      <c r="Z13" s="32">
        <v>5197</v>
      </c>
    </row>
    <row r="14" spans="1:26" ht="18">
      <c r="A14" s="344" t="s">
        <v>146</v>
      </c>
      <c r="B14" s="345" t="s">
        <v>34</v>
      </c>
      <c r="C14" s="34">
        <v>4</v>
      </c>
      <c r="D14" s="7">
        <v>22</v>
      </c>
      <c r="E14" s="7">
        <v>0</v>
      </c>
      <c r="F14" s="32">
        <v>26</v>
      </c>
      <c r="G14" s="34">
        <v>0</v>
      </c>
      <c r="H14" s="7">
        <v>0</v>
      </c>
      <c r="I14" s="7">
        <v>0</v>
      </c>
      <c r="J14" s="32">
        <v>0</v>
      </c>
      <c r="K14" s="34">
        <v>11</v>
      </c>
      <c r="L14" s="7">
        <v>41</v>
      </c>
      <c r="M14" s="7">
        <v>0</v>
      </c>
      <c r="N14" s="32">
        <v>52</v>
      </c>
      <c r="O14" s="9">
        <v>48</v>
      </c>
      <c r="P14" s="7">
        <v>32</v>
      </c>
      <c r="Q14" s="7">
        <v>2</v>
      </c>
      <c r="R14" s="12">
        <v>82</v>
      </c>
      <c r="S14" s="34">
        <v>0</v>
      </c>
      <c r="T14" s="7">
        <v>0</v>
      </c>
      <c r="U14" s="7">
        <v>0</v>
      </c>
      <c r="V14" s="32">
        <v>0</v>
      </c>
      <c r="W14" s="34">
        <v>63</v>
      </c>
      <c r="X14" s="7">
        <v>95</v>
      </c>
      <c r="Y14" s="7">
        <v>2</v>
      </c>
      <c r="Z14" s="32">
        <v>160</v>
      </c>
    </row>
    <row r="15" spans="1:26" ht="17.100000000000001" customHeight="1">
      <c r="A15" s="344" t="s">
        <v>145</v>
      </c>
      <c r="B15" s="57" t="s">
        <v>35</v>
      </c>
      <c r="C15" s="34">
        <v>142</v>
      </c>
      <c r="D15" s="7">
        <v>232</v>
      </c>
      <c r="E15" s="7">
        <v>16</v>
      </c>
      <c r="F15" s="32">
        <v>390</v>
      </c>
      <c r="G15" s="34">
        <v>0</v>
      </c>
      <c r="H15" s="7">
        <v>0</v>
      </c>
      <c r="I15" s="7">
        <v>0</v>
      </c>
      <c r="J15" s="32">
        <v>0</v>
      </c>
      <c r="K15" s="34">
        <v>58</v>
      </c>
      <c r="L15" s="7">
        <v>184</v>
      </c>
      <c r="M15" s="7">
        <v>13</v>
      </c>
      <c r="N15" s="32">
        <v>255</v>
      </c>
      <c r="O15" s="9">
        <v>106</v>
      </c>
      <c r="P15" s="7">
        <v>141</v>
      </c>
      <c r="Q15" s="7">
        <v>30</v>
      </c>
      <c r="R15" s="12">
        <v>277</v>
      </c>
      <c r="S15" s="34">
        <v>0</v>
      </c>
      <c r="T15" s="7">
        <v>0</v>
      </c>
      <c r="U15" s="7">
        <v>0</v>
      </c>
      <c r="V15" s="32">
        <v>0</v>
      </c>
      <c r="W15" s="34">
        <v>306</v>
      </c>
      <c r="X15" s="7">
        <v>557</v>
      </c>
      <c r="Y15" s="7">
        <v>59</v>
      </c>
      <c r="Z15" s="32">
        <v>922</v>
      </c>
    </row>
    <row r="16" spans="1:26" ht="18">
      <c r="A16" s="344" t="s">
        <v>144</v>
      </c>
      <c r="B16" s="345" t="s">
        <v>36</v>
      </c>
      <c r="C16" s="34">
        <v>998</v>
      </c>
      <c r="D16" s="7">
        <v>1624</v>
      </c>
      <c r="E16" s="7">
        <v>185</v>
      </c>
      <c r="F16" s="32">
        <v>2807</v>
      </c>
      <c r="G16" s="34">
        <v>10</v>
      </c>
      <c r="H16" s="7">
        <v>38</v>
      </c>
      <c r="I16" s="7">
        <v>3</v>
      </c>
      <c r="J16" s="32">
        <v>51</v>
      </c>
      <c r="K16" s="34">
        <v>243</v>
      </c>
      <c r="L16" s="7">
        <v>505</v>
      </c>
      <c r="M16" s="7">
        <v>53</v>
      </c>
      <c r="N16" s="32">
        <v>801</v>
      </c>
      <c r="O16" s="9">
        <v>1216</v>
      </c>
      <c r="P16" s="7">
        <v>1711</v>
      </c>
      <c r="Q16" s="7">
        <v>181</v>
      </c>
      <c r="R16" s="12">
        <v>3108</v>
      </c>
      <c r="S16" s="34">
        <v>0</v>
      </c>
      <c r="T16" s="7">
        <v>0</v>
      </c>
      <c r="U16" s="7">
        <v>0</v>
      </c>
      <c r="V16" s="32">
        <v>0</v>
      </c>
      <c r="W16" s="34">
        <v>2467</v>
      </c>
      <c r="X16" s="7">
        <v>3878</v>
      </c>
      <c r="Y16" s="7">
        <v>422</v>
      </c>
      <c r="Z16" s="32">
        <v>6767</v>
      </c>
    </row>
    <row r="17" spans="1:26" ht="17.100000000000001" customHeight="1">
      <c r="A17" s="344" t="s">
        <v>143</v>
      </c>
      <c r="B17" s="57" t="s">
        <v>37</v>
      </c>
      <c r="C17" s="34">
        <v>514</v>
      </c>
      <c r="D17" s="7">
        <v>990</v>
      </c>
      <c r="E17" s="7">
        <v>31</v>
      </c>
      <c r="F17" s="32">
        <v>1535</v>
      </c>
      <c r="G17" s="34">
        <v>3</v>
      </c>
      <c r="H17" s="7">
        <v>4</v>
      </c>
      <c r="I17" s="7">
        <v>0</v>
      </c>
      <c r="J17" s="32">
        <v>7</v>
      </c>
      <c r="K17" s="34">
        <v>168</v>
      </c>
      <c r="L17" s="7">
        <v>278</v>
      </c>
      <c r="M17" s="7">
        <v>10</v>
      </c>
      <c r="N17" s="32">
        <v>456</v>
      </c>
      <c r="O17" s="9">
        <v>714</v>
      </c>
      <c r="P17" s="7">
        <v>651</v>
      </c>
      <c r="Q17" s="7">
        <v>45</v>
      </c>
      <c r="R17" s="12">
        <v>1410</v>
      </c>
      <c r="S17" s="34">
        <v>0</v>
      </c>
      <c r="T17" s="7">
        <v>0</v>
      </c>
      <c r="U17" s="7">
        <v>0</v>
      </c>
      <c r="V17" s="32">
        <v>0</v>
      </c>
      <c r="W17" s="34">
        <v>1399</v>
      </c>
      <c r="X17" s="7">
        <v>1923</v>
      </c>
      <c r="Y17" s="7">
        <v>86</v>
      </c>
      <c r="Z17" s="32">
        <v>3408</v>
      </c>
    </row>
    <row r="18" spans="1:26" ht="17.100000000000001" customHeight="1">
      <c r="A18" s="344" t="s">
        <v>142</v>
      </c>
      <c r="B18" s="57" t="s">
        <v>38</v>
      </c>
      <c r="C18" s="34">
        <v>95</v>
      </c>
      <c r="D18" s="7">
        <v>234</v>
      </c>
      <c r="E18" s="7">
        <v>0</v>
      </c>
      <c r="F18" s="32">
        <v>329</v>
      </c>
      <c r="G18" s="34">
        <v>6</v>
      </c>
      <c r="H18" s="7">
        <v>12</v>
      </c>
      <c r="I18" s="7">
        <v>0</v>
      </c>
      <c r="J18" s="32">
        <v>18</v>
      </c>
      <c r="K18" s="34">
        <v>34</v>
      </c>
      <c r="L18" s="7">
        <v>76</v>
      </c>
      <c r="M18" s="7">
        <v>0</v>
      </c>
      <c r="N18" s="32">
        <v>110</v>
      </c>
      <c r="O18" s="9">
        <v>204</v>
      </c>
      <c r="P18" s="7">
        <v>222</v>
      </c>
      <c r="Q18" s="7">
        <v>2</v>
      </c>
      <c r="R18" s="12">
        <v>428</v>
      </c>
      <c r="S18" s="34">
        <v>0</v>
      </c>
      <c r="T18" s="7">
        <v>0</v>
      </c>
      <c r="U18" s="7">
        <v>0</v>
      </c>
      <c r="V18" s="32">
        <v>0</v>
      </c>
      <c r="W18" s="34">
        <v>339</v>
      </c>
      <c r="X18" s="7">
        <v>544</v>
      </c>
      <c r="Y18" s="7">
        <v>2</v>
      </c>
      <c r="Z18" s="32">
        <v>885</v>
      </c>
    </row>
    <row r="19" spans="1:26" ht="17.100000000000001" customHeight="1">
      <c r="A19" s="344" t="s">
        <v>157</v>
      </c>
      <c r="B19" s="57" t="s">
        <v>39</v>
      </c>
      <c r="C19" s="34">
        <v>252</v>
      </c>
      <c r="D19" s="7">
        <v>372</v>
      </c>
      <c r="E19" s="7">
        <v>38</v>
      </c>
      <c r="F19" s="32">
        <v>662</v>
      </c>
      <c r="G19" s="34">
        <v>0</v>
      </c>
      <c r="H19" s="7">
        <v>0</v>
      </c>
      <c r="I19" s="7">
        <v>0</v>
      </c>
      <c r="J19" s="32">
        <v>0</v>
      </c>
      <c r="K19" s="34">
        <v>42</v>
      </c>
      <c r="L19" s="7">
        <v>53</v>
      </c>
      <c r="M19" s="7">
        <v>1</v>
      </c>
      <c r="N19" s="32">
        <v>96</v>
      </c>
      <c r="O19" s="9">
        <v>64</v>
      </c>
      <c r="P19" s="7">
        <v>93</v>
      </c>
      <c r="Q19" s="7">
        <v>6</v>
      </c>
      <c r="R19" s="12">
        <v>163</v>
      </c>
      <c r="S19" s="34">
        <v>0</v>
      </c>
      <c r="T19" s="7">
        <v>0</v>
      </c>
      <c r="U19" s="7">
        <v>0</v>
      </c>
      <c r="V19" s="32">
        <v>0</v>
      </c>
      <c r="W19" s="34">
        <v>358</v>
      </c>
      <c r="X19" s="7">
        <v>518</v>
      </c>
      <c r="Y19" s="7">
        <v>45</v>
      </c>
      <c r="Z19" s="32">
        <v>921</v>
      </c>
    </row>
    <row r="20" spans="1:26" ht="18">
      <c r="A20" s="344" t="s">
        <v>156</v>
      </c>
      <c r="B20" s="345" t="s">
        <v>40</v>
      </c>
      <c r="C20" s="34">
        <v>372</v>
      </c>
      <c r="D20" s="7">
        <v>550</v>
      </c>
      <c r="E20" s="7">
        <v>49</v>
      </c>
      <c r="F20" s="32">
        <v>971</v>
      </c>
      <c r="G20" s="34">
        <v>5</v>
      </c>
      <c r="H20" s="7">
        <v>9</v>
      </c>
      <c r="I20" s="7">
        <v>2</v>
      </c>
      <c r="J20" s="32">
        <v>16</v>
      </c>
      <c r="K20" s="34">
        <v>94</v>
      </c>
      <c r="L20" s="7">
        <v>260</v>
      </c>
      <c r="M20" s="7">
        <v>9</v>
      </c>
      <c r="N20" s="32">
        <v>363</v>
      </c>
      <c r="O20" s="9">
        <v>82</v>
      </c>
      <c r="P20" s="7">
        <v>168</v>
      </c>
      <c r="Q20" s="7">
        <v>33</v>
      </c>
      <c r="R20" s="12">
        <v>283</v>
      </c>
      <c r="S20" s="34">
        <v>0</v>
      </c>
      <c r="T20" s="7">
        <v>0</v>
      </c>
      <c r="U20" s="7">
        <v>0</v>
      </c>
      <c r="V20" s="32">
        <v>0</v>
      </c>
      <c r="W20" s="34">
        <v>553</v>
      </c>
      <c r="X20" s="7">
        <v>987</v>
      </c>
      <c r="Y20" s="7">
        <v>93</v>
      </c>
      <c r="Z20" s="32">
        <v>1633</v>
      </c>
    </row>
    <row r="21" spans="1:26" ht="17.100000000000001" customHeight="1">
      <c r="A21" s="344" t="s">
        <v>141</v>
      </c>
      <c r="B21" s="57" t="s">
        <v>41</v>
      </c>
      <c r="C21" s="34">
        <v>2596</v>
      </c>
      <c r="D21" s="7">
        <v>4220</v>
      </c>
      <c r="E21" s="7">
        <v>58</v>
      </c>
      <c r="F21" s="32">
        <v>6874</v>
      </c>
      <c r="G21" s="34">
        <v>5</v>
      </c>
      <c r="H21" s="7">
        <v>8</v>
      </c>
      <c r="I21" s="7">
        <v>0</v>
      </c>
      <c r="J21" s="32">
        <v>13</v>
      </c>
      <c r="K21" s="34">
        <v>632</v>
      </c>
      <c r="L21" s="7">
        <v>1113</v>
      </c>
      <c r="M21" s="7">
        <v>17</v>
      </c>
      <c r="N21" s="32">
        <v>1762</v>
      </c>
      <c r="O21" s="9">
        <v>2317</v>
      </c>
      <c r="P21" s="7">
        <v>2464</v>
      </c>
      <c r="Q21" s="7">
        <v>32</v>
      </c>
      <c r="R21" s="12">
        <v>4813</v>
      </c>
      <c r="S21" s="34">
        <v>0</v>
      </c>
      <c r="T21" s="7">
        <v>0</v>
      </c>
      <c r="U21" s="7">
        <v>0</v>
      </c>
      <c r="V21" s="32">
        <v>0</v>
      </c>
      <c r="W21" s="34">
        <v>5550</v>
      </c>
      <c r="X21" s="7">
        <v>7805</v>
      </c>
      <c r="Y21" s="7">
        <v>107</v>
      </c>
      <c r="Z21" s="32">
        <v>13462</v>
      </c>
    </row>
    <row r="22" spans="1:26" ht="17.100000000000001" customHeight="1">
      <c r="A22" s="344" t="s">
        <v>140</v>
      </c>
      <c r="B22" s="57" t="s">
        <v>42</v>
      </c>
      <c r="C22" s="34">
        <v>58</v>
      </c>
      <c r="D22" s="7">
        <v>115</v>
      </c>
      <c r="E22" s="7">
        <v>2</v>
      </c>
      <c r="F22" s="32">
        <v>175</v>
      </c>
      <c r="G22" s="34">
        <v>0</v>
      </c>
      <c r="H22" s="7">
        <v>0</v>
      </c>
      <c r="I22" s="7">
        <v>0</v>
      </c>
      <c r="J22" s="32">
        <v>0</v>
      </c>
      <c r="K22" s="34">
        <v>14</v>
      </c>
      <c r="L22" s="7">
        <v>39</v>
      </c>
      <c r="M22" s="7">
        <v>1</v>
      </c>
      <c r="N22" s="32">
        <v>54</v>
      </c>
      <c r="O22" s="9">
        <v>69</v>
      </c>
      <c r="P22" s="7">
        <v>66</v>
      </c>
      <c r="Q22" s="7">
        <v>1</v>
      </c>
      <c r="R22" s="12">
        <v>136</v>
      </c>
      <c r="S22" s="34">
        <v>0</v>
      </c>
      <c r="T22" s="7">
        <v>0</v>
      </c>
      <c r="U22" s="7">
        <v>0</v>
      </c>
      <c r="V22" s="32">
        <v>0</v>
      </c>
      <c r="W22" s="34">
        <v>141</v>
      </c>
      <c r="X22" s="7">
        <v>220</v>
      </c>
      <c r="Y22" s="7">
        <v>4</v>
      </c>
      <c r="Z22" s="32">
        <v>365</v>
      </c>
    </row>
    <row r="23" spans="1:26" ht="18">
      <c r="A23" s="344" t="s">
        <v>139</v>
      </c>
      <c r="B23" s="345" t="s">
        <v>43</v>
      </c>
      <c r="C23" s="34">
        <v>262</v>
      </c>
      <c r="D23" s="7">
        <v>408</v>
      </c>
      <c r="E23" s="7">
        <v>78</v>
      </c>
      <c r="F23" s="32">
        <v>748</v>
      </c>
      <c r="G23" s="34">
        <v>0</v>
      </c>
      <c r="H23" s="7">
        <v>0</v>
      </c>
      <c r="I23" s="7">
        <v>0</v>
      </c>
      <c r="J23" s="32">
        <v>0</v>
      </c>
      <c r="K23" s="34">
        <v>56</v>
      </c>
      <c r="L23" s="7">
        <v>121</v>
      </c>
      <c r="M23" s="7">
        <v>8</v>
      </c>
      <c r="N23" s="32">
        <v>185</v>
      </c>
      <c r="O23" s="9">
        <v>146</v>
      </c>
      <c r="P23" s="7">
        <v>77</v>
      </c>
      <c r="Q23" s="7">
        <v>42</v>
      </c>
      <c r="R23" s="12">
        <v>265</v>
      </c>
      <c r="S23" s="34">
        <v>0</v>
      </c>
      <c r="T23" s="7">
        <v>0</v>
      </c>
      <c r="U23" s="7">
        <v>0</v>
      </c>
      <c r="V23" s="32">
        <v>0</v>
      </c>
      <c r="W23" s="34">
        <v>464</v>
      </c>
      <c r="X23" s="7">
        <v>606</v>
      </c>
      <c r="Y23" s="7">
        <v>128</v>
      </c>
      <c r="Z23" s="32">
        <v>1198</v>
      </c>
    </row>
    <row r="24" spans="1:26" ht="17.100000000000001" customHeight="1">
      <c r="A24" s="344" t="s">
        <v>138</v>
      </c>
      <c r="B24" s="57" t="s">
        <v>44</v>
      </c>
      <c r="C24" s="34">
        <v>939</v>
      </c>
      <c r="D24" s="7">
        <v>1616</v>
      </c>
      <c r="E24" s="7">
        <v>121</v>
      </c>
      <c r="F24" s="32">
        <v>2676</v>
      </c>
      <c r="G24" s="34">
        <v>1</v>
      </c>
      <c r="H24" s="7">
        <v>0</v>
      </c>
      <c r="I24" s="7">
        <v>0</v>
      </c>
      <c r="J24" s="32">
        <v>1</v>
      </c>
      <c r="K24" s="34">
        <v>185</v>
      </c>
      <c r="L24" s="7">
        <v>432</v>
      </c>
      <c r="M24" s="7">
        <v>28</v>
      </c>
      <c r="N24" s="32">
        <v>645</v>
      </c>
      <c r="O24" s="9">
        <v>522</v>
      </c>
      <c r="P24" s="7">
        <v>678</v>
      </c>
      <c r="Q24" s="7">
        <v>35</v>
      </c>
      <c r="R24" s="12">
        <v>1235</v>
      </c>
      <c r="S24" s="34">
        <v>0</v>
      </c>
      <c r="T24" s="7">
        <v>1</v>
      </c>
      <c r="U24" s="7">
        <v>0</v>
      </c>
      <c r="V24" s="32">
        <v>1</v>
      </c>
      <c r="W24" s="34">
        <v>1647</v>
      </c>
      <c r="X24" s="7">
        <v>2727</v>
      </c>
      <c r="Y24" s="7">
        <v>184</v>
      </c>
      <c r="Z24" s="32">
        <v>4558</v>
      </c>
    </row>
    <row r="25" spans="1:26" ht="18">
      <c r="A25" s="344" t="s">
        <v>137</v>
      </c>
      <c r="B25" s="345" t="s">
        <v>45</v>
      </c>
      <c r="C25" s="34">
        <v>346</v>
      </c>
      <c r="D25" s="7">
        <v>563</v>
      </c>
      <c r="E25" s="7">
        <v>47</v>
      </c>
      <c r="F25" s="32">
        <v>956</v>
      </c>
      <c r="G25" s="34">
        <v>1</v>
      </c>
      <c r="H25" s="7">
        <v>4</v>
      </c>
      <c r="I25" s="7">
        <v>2</v>
      </c>
      <c r="J25" s="32">
        <v>7</v>
      </c>
      <c r="K25" s="34">
        <v>111</v>
      </c>
      <c r="L25" s="7">
        <v>168</v>
      </c>
      <c r="M25" s="7">
        <v>16</v>
      </c>
      <c r="N25" s="32">
        <v>295</v>
      </c>
      <c r="O25" s="9">
        <v>202</v>
      </c>
      <c r="P25" s="7">
        <v>178</v>
      </c>
      <c r="Q25" s="7">
        <v>23</v>
      </c>
      <c r="R25" s="12">
        <v>403</v>
      </c>
      <c r="S25" s="34">
        <v>0</v>
      </c>
      <c r="T25" s="7">
        <v>0</v>
      </c>
      <c r="U25" s="7">
        <v>0</v>
      </c>
      <c r="V25" s="32">
        <v>0</v>
      </c>
      <c r="W25" s="34">
        <v>660</v>
      </c>
      <c r="X25" s="7">
        <v>913</v>
      </c>
      <c r="Y25" s="7">
        <v>88</v>
      </c>
      <c r="Z25" s="32">
        <v>1661</v>
      </c>
    </row>
    <row r="26" spans="1:26" ht="17.100000000000001" customHeight="1">
      <c r="A26" s="344" t="s">
        <v>136</v>
      </c>
      <c r="B26" s="57" t="s">
        <v>46</v>
      </c>
      <c r="C26" s="34">
        <v>304</v>
      </c>
      <c r="D26" s="7">
        <v>577</v>
      </c>
      <c r="E26" s="7">
        <v>0</v>
      </c>
      <c r="F26" s="32">
        <v>881</v>
      </c>
      <c r="G26" s="34">
        <v>0</v>
      </c>
      <c r="H26" s="7">
        <v>0</v>
      </c>
      <c r="I26" s="7">
        <v>0</v>
      </c>
      <c r="J26" s="32">
        <v>0</v>
      </c>
      <c r="K26" s="34">
        <v>120</v>
      </c>
      <c r="L26" s="7">
        <v>302</v>
      </c>
      <c r="M26" s="7">
        <v>0</v>
      </c>
      <c r="N26" s="32">
        <v>422</v>
      </c>
      <c r="O26" s="9">
        <v>191</v>
      </c>
      <c r="P26" s="7">
        <v>451</v>
      </c>
      <c r="Q26" s="7">
        <v>0</v>
      </c>
      <c r="R26" s="12">
        <v>642</v>
      </c>
      <c r="S26" s="34">
        <v>0</v>
      </c>
      <c r="T26" s="7">
        <v>0</v>
      </c>
      <c r="U26" s="7">
        <v>0</v>
      </c>
      <c r="V26" s="32">
        <v>0</v>
      </c>
      <c r="W26" s="34">
        <v>615</v>
      </c>
      <c r="X26" s="7">
        <v>1330</v>
      </c>
      <c r="Y26" s="7">
        <v>0</v>
      </c>
      <c r="Z26" s="32">
        <v>1945</v>
      </c>
    </row>
    <row r="27" spans="1:26" ht="17.100000000000001" customHeight="1">
      <c r="A27" s="344" t="s">
        <v>135</v>
      </c>
      <c r="B27" s="57" t="s">
        <v>47</v>
      </c>
      <c r="C27" s="34">
        <v>333</v>
      </c>
      <c r="D27" s="7">
        <v>643</v>
      </c>
      <c r="E27" s="7">
        <v>11</v>
      </c>
      <c r="F27" s="32">
        <v>987</v>
      </c>
      <c r="G27" s="34">
        <v>7</v>
      </c>
      <c r="H27" s="7">
        <v>23</v>
      </c>
      <c r="I27" s="7">
        <v>1</v>
      </c>
      <c r="J27" s="32">
        <v>31</v>
      </c>
      <c r="K27" s="34">
        <v>113</v>
      </c>
      <c r="L27" s="7">
        <v>192</v>
      </c>
      <c r="M27" s="7">
        <v>9</v>
      </c>
      <c r="N27" s="32">
        <v>314</v>
      </c>
      <c r="O27" s="9">
        <v>146</v>
      </c>
      <c r="P27" s="7">
        <v>112</v>
      </c>
      <c r="Q27" s="7">
        <v>8</v>
      </c>
      <c r="R27" s="12">
        <v>266</v>
      </c>
      <c r="S27" s="34">
        <v>0</v>
      </c>
      <c r="T27" s="7">
        <v>0</v>
      </c>
      <c r="U27" s="7">
        <v>0</v>
      </c>
      <c r="V27" s="32">
        <v>0</v>
      </c>
      <c r="W27" s="34">
        <v>599</v>
      </c>
      <c r="X27" s="7">
        <v>970</v>
      </c>
      <c r="Y27" s="7">
        <v>29</v>
      </c>
      <c r="Z27" s="32">
        <v>1598</v>
      </c>
    </row>
    <row r="28" spans="1:26" ht="17.100000000000001" customHeight="1">
      <c r="A28" s="344" t="s">
        <v>134</v>
      </c>
      <c r="B28" s="57" t="s">
        <v>48</v>
      </c>
      <c r="C28" s="34">
        <v>220</v>
      </c>
      <c r="D28" s="7">
        <v>392</v>
      </c>
      <c r="E28" s="7">
        <v>45</v>
      </c>
      <c r="F28" s="32">
        <v>657</v>
      </c>
      <c r="G28" s="34">
        <v>5</v>
      </c>
      <c r="H28" s="7">
        <v>21</v>
      </c>
      <c r="I28" s="7">
        <v>2</v>
      </c>
      <c r="J28" s="32">
        <v>28</v>
      </c>
      <c r="K28" s="34">
        <v>43</v>
      </c>
      <c r="L28" s="7">
        <v>154</v>
      </c>
      <c r="M28" s="7">
        <v>15</v>
      </c>
      <c r="N28" s="32">
        <v>212</v>
      </c>
      <c r="O28" s="9">
        <v>136</v>
      </c>
      <c r="P28" s="7">
        <v>99</v>
      </c>
      <c r="Q28" s="7">
        <v>9</v>
      </c>
      <c r="R28" s="12">
        <v>244</v>
      </c>
      <c r="S28" s="34">
        <v>0</v>
      </c>
      <c r="T28" s="7">
        <v>0</v>
      </c>
      <c r="U28" s="7">
        <v>0</v>
      </c>
      <c r="V28" s="32">
        <v>0</v>
      </c>
      <c r="W28" s="34">
        <v>404</v>
      </c>
      <c r="X28" s="7">
        <v>666</v>
      </c>
      <c r="Y28" s="7">
        <v>71</v>
      </c>
      <c r="Z28" s="32">
        <v>1141</v>
      </c>
    </row>
    <row r="29" spans="1:26" ht="17.100000000000001" customHeight="1">
      <c r="A29" s="344" t="s">
        <v>133</v>
      </c>
      <c r="B29" s="57" t="s">
        <v>49</v>
      </c>
      <c r="C29" s="34">
        <v>1015</v>
      </c>
      <c r="D29" s="7">
        <v>1644</v>
      </c>
      <c r="E29" s="7">
        <v>118</v>
      </c>
      <c r="F29" s="32">
        <v>2777</v>
      </c>
      <c r="G29" s="34">
        <v>1</v>
      </c>
      <c r="H29" s="7">
        <v>1</v>
      </c>
      <c r="I29" s="7">
        <v>0</v>
      </c>
      <c r="J29" s="32">
        <v>2</v>
      </c>
      <c r="K29" s="34">
        <v>329</v>
      </c>
      <c r="L29" s="7">
        <v>609</v>
      </c>
      <c r="M29" s="7">
        <v>41</v>
      </c>
      <c r="N29" s="32">
        <v>979</v>
      </c>
      <c r="O29" s="9">
        <v>623</v>
      </c>
      <c r="P29" s="7">
        <v>555</v>
      </c>
      <c r="Q29" s="7">
        <v>57</v>
      </c>
      <c r="R29" s="12">
        <v>1235</v>
      </c>
      <c r="S29" s="34">
        <v>17</v>
      </c>
      <c r="T29" s="7">
        <v>31</v>
      </c>
      <c r="U29" s="7">
        <v>1</v>
      </c>
      <c r="V29" s="32">
        <v>49</v>
      </c>
      <c r="W29" s="34">
        <v>1985</v>
      </c>
      <c r="X29" s="7">
        <v>2840</v>
      </c>
      <c r="Y29" s="7">
        <v>217</v>
      </c>
      <c r="Z29" s="32">
        <v>5042</v>
      </c>
    </row>
    <row r="30" spans="1:26" ht="17.100000000000001" customHeight="1">
      <c r="A30" s="344" t="s">
        <v>132</v>
      </c>
      <c r="B30" s="57" t="s">
        <v>50</v>
      </c>
      <c r="C30" s="34">
        <v>806</v>
      </c>
      <c r="D30" s="7">
        <v>938</v>
      </c>
      <c r="E30" s="7">
        <v>66</v>
      </c>
      <c r="F30" s="32">
        <v>1810</v>
      </c>
      <c r="G30" s="34">
        <v>1</v>
      </c>
      <c r="H30" s="7">
        <v>4</v>
      </c>
      <c r="I30" s="7">
        <v>0</v>
      </c>
      <c r="J30" s="32">
        <v>5</v>
      </c>
      <c r="K30" s="34">
        <v>186</v>
      </c>
      <c r="L30" s="7">
        <v>237</v>
      </c>
      <c r="M30" s="7">
        <v>11</v>
      </c>
      <c r="N30" s="32">
        <v>434</v>
      </c>
      <c r="O30" s="9">
        <v>280</v>
      </c>
      <c r="P30" s="7">
        <v>148</v>
      </c>
      <c r="Q30" s="7">
        <v>13</v>
      </c>
      <c r="R30" s="12">
        <v>441</v>
      </c>
      <c r="S30" s="34">
        <v>0</v>
      </c>
      <c r="T30" s="7">
        <v>0</v>
      </c>
      <c r="U30" s="7">
        <v>0</v>
      </c>
      <c r="V30" s="32">
        <v>0</v>
      </c>
      <c r="W30" s="34">
        <v>1273</v>
      </c>
      <c r="X30" s="7">
        <v>1327</v>
      </c>
      <c r="Y30" s="7">
        <v>90</v>
      </c>
      <c r="Z30" s="32">
        <v>2690</v>
      </c>
    </row>
    <row r="31" spans="1:26" ht="18">
      <c r="A31" s="344" t="s">
        <v>131</v>
      </c>
      <c r="B31" s="345" t="s">
        <v>51</v>
      </c>
      <c r="C31" s="34">
        <v>746</v>
      </c>
      <c r="D31" s="7">
        <v>942</v>
      </c>
      <c r="E31" s="7">
        <v>52</v>
      </c>
      <c r="F31" s="32">
        <v>1740</v>
      </c>
      <c r="G31" s="34">
        <v>11</v>
      </c>
      <c r="H31" s="7">
        <v>43</v>
      </c>
      <c r="I31" s="7">
        <v>0</v>
      </c>
      <c r="J31" s="32">
        <v>54</v>
      </c>
      <c r="K31" s="34">
        <v>226</v>
      </c>
      <c r="L31" s="7">
        <v>452</v>
      </c>
      <c r="M31" s="7">
        <v>22</v>
      </c>
      <c r="N31" s="32">
        <v>700</v>
      </c>
      <c r="O31" s="9">
        <v>1232</v>
      </c>
      <c r="P31" s="7">
        <v>1156</v>
      </c>
      <c r="Q31" s="7">
        <v>67</v>
      </c>
      <c r="R31" s="12">
        <v>2455</v>
      </c>
      <c r="S31" s="34">
        <v>0</v>
      </c>
      <c r="T31" s="7">
        <v>6</v>
      </c>
      <c r="U31" s="7">
        <v>0</v>
      </c>
      <c r="V31" s="32">
        <v>6</v>
      </c>
      <c r="W31" s="34">
        <v>2215</v>
      </c>
      <c r="X31" s="7">
        <v>2599</v>
      </c>
      <c r="Y31" s="7">
        <v>141</v>
      </c>
      <c r="Z31" s="32">
        <v>4955</v>
      </c>
    </row>
    <row r="32" spans="1:26" ht="17.100000000000001" customHeight="1">
      <c r="A32" s="344" t="s">
        <v>130</v>
      </c>
      <c r="B32" s="57" t="s">
        <v>52</v>
      </c>
      <c r="C32" s="34">
        <v>64</v>
      </c>
      <c r="D32" s="7">
        <v>149</v>
      </c>
      <c r="E32" s="7">
        <v>3</v>
      </c>
      <c r="F32" s="32">
        <v>216</v>
      </c>
      <c r="G32" s="34">
        <v>0</v>
      </c>
      <c r="H32" s="7">
        <v>0</v>
      </c>
      <c r="I32" s="7">
        <v>0</v>
      </c>
      <c r="J32" s="32">
        <v>0</v>
      </c>
      <c r="K32" s="34">
        <v>33</v>
      </c>
      <c r="L32" s="7">
        <v>82</v>
      </c>
      <c r="M32" s="7">
        <v>3</v>
      </c>
      <c r="N32" s="32">
        <v>118</v>
      </c>
      <c r="O32" s="9">
        <v>104</v>
      </c>
      <c r="P32" s="7">
        <v>91</v>
      </c>
      <c r="Q32" s="7">
        <v>5</v>
      </c>
      <c r="R32" s="12">
        <v>200</v>
      </c>
      <c r="S32" s="34">
        <v>0</v>
      </c>
      <c r="T32" s="7">
        <v>0</v>
      </c>
      <c r="U32" s="7">
        <v>0</v>
      </c>
      <c r="V32" s="32">
        <v>0</v>
      </c>
      <c r="W32" s="34">
        <v>201</v>
      </c>
      <c r="X32" s="7">
        <v>322</v>
      </c>
      <c r="Y32" s="7">
        <v>11</v>
      </c>
      <c r="Z32" s="32">
        <v>534</v>
      </c>
    </row>
    <row r="33" spans="1:26" ht="18">
      <c r="A33" s="344" t="s">
        <v>129</v>
      </c>
      <c r="B33" s="345" t="s">
        <v>53</v>
      </c>
      <c r="C33" s="34">
        <v>910</v>
      </c>
      <c r="D33" s="7">
        <v>1173</v>
      </c>
      <c r="E33" s="7">
        <v>51</v>
      </c>
      <c r="F33" s="32">
        <v>2134</v>
      </c>
      <c r="G33" s="34">
        <v>0</v>
      </c>
      <c r="H33" s="7">
        <v>0</v>
      </c>
      <c r="I33" s="7">
        <v>0</v>
      </c>
      <c r="J33" s="32">
        <v>0</v>
      </c>
      <c r="K33" s="34">
        <v>69</v>
      </c>
      <c r="L33" s="7">
        <v>223</v>
      </c>
      <c r="M33" s="7">
        <v>14</v>
      </c>
      <c r="N33" s="32">
        <v>306</v>
      </c>
      <c r="O33" s="9">
        <v>344</v>
      </c>
      <c r="P33" s="7">
        <v>271</v>
      </c>
      <c r="Q33" s="7">
        <v>24</v>
      </c>
      <c r="R33" s="12">
        <v>639</v>
      </c>
      <c r="S33" s="34">
        <v>0</v>
      </c>
      <c r="T33" s="7">
        <v>0</v>
      </c>
      <c r="U33" s="7">
        <v>0</v>
      </c>
      <c r="V33" s="32">
        <v>0</v>
      </c>
      <c r="W33" s="34">
        <v>1323</v>
      </c>
      <c r="X33" s="7">
        <v>1667</v>
      </c>
      <c r="Y33" s="7">
        <v>89</v>
      </c>
      <c r="Z33" s="32">
        <v>3079</v>
      </c>
    </row>
    <row r="34" spans="1:26" ht="17.100000000000001" customHeight="1" thickBot="1">
      <c r="A34" s="346" t="s">
        <v>128</v>
      </c>
      <c r="B34" s="20" t="s">
        <v>54</v>
      </c>
      <c r="C34" s="21">
        <v>2352</v>
      </c>
      <c r="D34" s="16">
        <v>3858</v>
      </c>
      <c r="E34" s="16">
        <v>532</v>
      </c>
      <c r="F34" s="33">
        <v>6742</v>
      </c>
      <c r="G34" s="21">
        <v>16</v>
      </c>
      <c r="H34" s="16">
        <v>64</v>
      </c>
      <c r="I34" s="16">
        <v>1</v>
      </c>
      <c r="J34" s="33">
        <v>81</v>
      </c>
      <c r="K34" s="21">
        <v>572</v>
      </c>
      <c r="L34" s="16">
        <v>974</v>
      </c>
      <c r="M34" s="16">
        <v>97</v>
      </c>
      <c r="N34" s="33">
        <v>1643</v>
      </c>
      <c r="O34" s="19">
        <v>3568</v>
      </c>
      <c r="P34" s="16">
        <v>3602</v>
      </c>
      <c r="Q34" s="16">
        <v>339</v>
      </c>
      <c r="R34" s="35">
        <v>7509</v>
      </c>
      <c r="S34" s="21">
        <v>0</v>
      </c>
      <c r="T34" s="16">
        <v>0</v>
      </c>
      <c r="U34" s="16">
        <v>0</v>
      </c>
      <c r="V34" s="33">
        <v>0</v>
      </c>
      <c r="W34" s="21">
        <v>6508</v>
      </c>
      <c r="X34" s="16">
        <v>8498</v>
      </c>
      <c r="Y34" s="16">
        <v>969</v>
      </c>
      <c r="Z34" s="33">
        <v>15975</v>
      </c>
    </row>
    <row r="35" spans="1:26" ht="17.100000000000001" customHeight="1">
      <c r="A35" s="227" t="s">
        <v>465</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1:26" ht="17.100000000000001" customHeight="1">
      <c r="A36" s="227" t="s">
        <v>496</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row>
    <row r="37" spans="1:26" ht="17.100000000000001" customHeight="1">
      <c r="A37" s="227" t="s">
        <v>500</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row>
    <row r="38" spans="1:26" ht="17.100000000000001" customHeight="1">
      <c r="A38" s="228" t="s">
        <v>193</v>
      </c>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row>
    <row r="40" spans="1:26" ht="15" customHeight="1">
      <c r="A40" s="1023" t="s">
        <v>918</v>
      </c>
    </row>
  </sheetData>
  <mergeCells count="9">
    <mergeCell ref="A4:A5"/>
    <mergeCell ref="A2:Z2"/>
    <mergeCell ref="W4:Z4"/>
    <mergeCell ref="C4:F4"/>
    <mergeCell ref="G4:J4"/>
    <mergeCell ref="K4:N4"/>
    <mergeCell ref="O4:R4"/>
    <mergeCell ref="S4:V4"/>
    <mergeCell ref="B4:B5"/>
  </mergeCells>
  <hyperlinks>
    <hyperlink ref="A1" location="'Table of Contents'!A1" display="Return to Table of Contents" xr:uid="{963523B8-D654-43B3-B34A-958515DB9C1F}"/>
    <hyperlink ref="A40" location="'Table of Contents'!A1" display="Return to Table of Contents" xr:uid="{D2B05FC1-E660-48EA-AC61-8C171EB7A1B5}"/>
  </hyperlinks>
  <pageMargins left="0.2" right="0.2" top="0.5" bottom="0.5" header="0" footer="0"/>
  <pageSetup paperSize="5"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43"/>
  <sheetViews>
    <sheetView showGridLines="0" zoomScaleNormal="100" workbookViewId="0"/>
  </sheetViews>
  <sheetFormatPr defaultColWidth="11" defaultRowHeight="15" customHeight="1"/>
  <cols>
    <col min="1" max="1" width="11.375" style="121" customWidth="1"/>
    <col min="2" max="2" width="40.625" style="116" customWidth="1"/>
    <col min="3" max="3" width="6.5" style="116" bestFit="1" customWidth="1"/>
    <col min="4" max="4" width="4.75" style="116" bestFit="1" customWidth="1"/>
    <col min="5" max="5" width="6.5" style="116" bestFit="1" customWidth="1"/>
    <col min="6" max="6" width="4.75" style="116" bestFit="1" customWidth="1"/>
    <col min="7" max="7" width="6.5" style="116" bestFit="1" customWidth="1"/>
    <col min="8" max="8" width="4.75" style="116" bestFit="1" customWidth="1"/>
    <col min="9" max="9" width="6.5" style="116" bestFit="1" customWidth="1"/>
    <col min="10" max="10" width="5.25" style="116" bestFit="1" customWidth="1"/>
    <col min="11" max="11" width="6.5" style="116" bestFit="1" customWidth="1"/>
    <col min="12" max="12" width="5.25" style="116" bestFit="1" customWidth="1"/>
    <col min="13" max="13" width="6.5" style="116" bestFit="1" customWidth="1"/>
    <col min="14" max="14" width="5.25" style="116" bestFit="1" customWidth="1"/>
    <col min="15" max="15" width="6.5" style="116" bestFit="1" customWidth="1"/>
    <col min="16" max="16" width="4.75" style="116" bestFit="1" customWidth="1"/>
    <col min="17" max="17" width="6.5" style="116" bestFit="1" customWidth="1"/>
    <col min="18" max="18" width="4.75" style="116" bestFit="1" customWidth="1"/>
    <col min="19" max="19" width="9" style="116" bestFit="1" customWidth="1"/>
    <col min="20" max="20" width="6.5" style="116" bestFit="1" customWidth="1"/>
    <col min="21" max="21" width="7.375" style="116" bestFit="1" customWidth="1"/>
    <col min="22" max="22" width="5.25" style="116" bestFit="1" customWidth="1"/>
    <col min="23" max="23" width="11.125" style="116" bestFit="1" customWidth="1"/>
    <col min="24" max="16384" width="11" style="116"/>
  </cols>
  <sheetData>
    <row r="1" spans="1:23" ht="15" customHeight="1">
      <c r="A1" s="1023" t="s">
        <v>918</v>
      </c>
    </row>
    <row r="2" spans="1:23" ht="114" customHeight="1">
      <c r="A2" s="1134" t="s">
        <v>501</v>
      </c>
      <c r="B2" s="1294"/>
      <c r="C2" s="1294"/>
      <c r="D2" s="1294"/>
      <c r="E2" s="1294"/>
      <c r="F2" s="1294"/>
      <c r="G2" s="1294"/>
      <c r="H2" s="1294"/>
      <c r="I2" s="1294"/>
      <c r="J2" s="1294"/>
      <c r="K2" s="1294"/>
      <c r="L2" s="1294"/>
      <c r="M2" s="1294"/>
      <c r="N2" s="1294"/>
      <c r="O2" s="1294"/>
      <c r="P2" s="1294"/>
      <c r="Q2" s="1294"/>
      <c r="R2" s="1294"/>
      <c r="S2" s="1294"/>
      <c r="T2" s="1294"/>
      <c r="U2" s="1294"/>
      <c r="V2" s="1294"/>
      <c r="W2" s="1294"/>
    </row>
    <row r="3" spans="1:23" ht="15" customHeight="1" thickBot="1">
      <c r="A3" s="116"/>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43.15" customHeight="1">
      <c r="A5" s="1276"/>
      <c r="B5" s="1278"/>
      <c r="C5" s="1207" t="s">
        <v>64</v>
      </c>
      <c r="D5" s="1194"/>
      <c r="E5" s="1193" t="s">
        <v>123</v>
      </c>
      <c r="F5" s="1193"/>
      <c r="G5" s="1194" t="s">
        <v>122</v>
      </c>
      <c r="H5" s="1194"/>
      <c r="I5" s="1194" t="s">
        <v>353</v>
      </c>
      <c r="J5" s="1194"/>
      <c r="K5" s="1194" t="s">
        <v>362</v>
      </c>
      <c r="L5" s="1193"/>
      <c r="M5" s="1193" t="s">
        <v>12</v>
      </c>
      <c r="N5" s="1193"/>
      <c r="O5" s="1194" t="s">
        <v>363</v>
      </c>
      <c r="P5" s="1194"/>
      <c r="Q5" s="1194" t="s">
        <v>21</v>
      </c>
      <c r="R5" s="1194"/>
      <c r="S5" s="120" t="s">
        <v>7</v>
      </c>
      <c r="T5" s="347" t="s">
        <v>119</v>
      </c>
      <c r="U5" s="1300"/>
      <c r="V5" s="1267"/>
      <c r="W5" s="1301"/>
    </row>
    <row r="6" spans="1:23" ht="17.100000000000001" customHeight="1">
      <c r="A6" s="1277"/>
      <c r="B6" s="1162"/>
      <c r="C6" s="118" t="s">
        <v>18</v>
      </c>
      <c r="D6" s="133" t="s">
        <v>24</v>
      </c>
      <c r="E6" s="133" t="s">
        <v>18</v>
      </c>
      <c r="F6" s="133" t="s">
        <v>24</v>
      </c>
      <c r="G6" s="133" t="s">
        <v>18</v>
      </c>
      <c r="H6" s="133" t="s">
        <v>24</v>
      </c>
      <c r="I6" s="133" t="s">
        <v>18</v>
      </c>
      <c r="J6" s="133" t="s">
        <v>24</v>
      </c>
      <c r="K6" s="133" t="s">
        <v>18</v>
      </c>
      <c r="L6" s="133" t="s">
        <v>24</v>
      </c>
      <c r="M6" s="133" t="s">
        <v>18</v>
      </c>
      <c r="N6" s="133" t="s">
        <v>24</v>
      </c>
      <c r="O6" s="133" t="s">
        <v>18</v>
      </c>
      <c r="P6" s="133" t="s">
        <v>24</v>
      </c>
      <c r="Q6" s="133" t="s">
        <v>18</v>
      </c>
      <c r="R6" s="134" t="s">
        <v>24</v>
      </c>
      <c r="S6" s="120" t="s">
        <v>117</v>
      </c>
      <c r="T6" s="347" t="s">
        <v>7</v>
      </c>
      <c r="U6" s="118" t="s">
        <v>116</v>
      </c>
      <c r="V6" s="133" t="s">
        <v>115</v>
      </c>
      <c r="W6" s="119" t="s">
        <v>114</v>
      </c>
    </row>
    <row r="7" spans="1:23" ht="17.100000000000001" customHeight="1">
      <c r="A7" s="267">
        <v>0</v>
      </c>
      <c r="B7" s="348" t="s">
        <v>26</v>
      </c>
      <c r="C7" s="272">
        <v>1025</v>
      </c>
      <c r="D7" s="270">
        <v>642</v>
      </c>
      <c r="E7" s="270">
        <v>985</v>
      </c>
      <c r="F7" s="270">
        <v>755</v>
      </c>
      <c r="G7" s="270">
        <v>61</v>
      </c>
      <c r="H7" s="270">
        <v>34</v>
      </c>
      <c r="I7" s="270">
        <v>4459</v>
      </c>
      <c r="J7" s="270">
        <v>2064</v>
      </c>
      <c r="K7" s="270">
        <v>10218</v>
      </c>
      <c r="L7" s="270">
        <v>6117</v>
      </c>
      <c r="M7" s="270">
        <v>9869</v>
      </c>
      <c r="N7" s="270">
        <v>6904</v>
      </c>
      <c r="O7" s="270">
        <v>66</v>
      </c>
      <c r="P7" s="270">
        <v>22</v>
      </c>
      <c r="Q7" s="270">
        <v>1137</v>
      </c>
      <c r="R7" s="341">
        <v>652</v>
      </c>
      <c r="S7" s="349">
        <v>1946</v>
      </c>
      <c r="T7" s="350">
        <v>46956</v>
      </c>
      <c r="U7" s="340">
        <v>1906</v>
      </c>
      <c r="V7" s="270">
        <v>1867</v>
      </c>
      <c r="W7" s="273">
        <v>20016</v>
      </c>
    </row>
    <row r="8" spans="1:23" ht="16.5">
      <c r="A8" s="247">
        <v>1</v>
      </c>
      <c r="B8" s="351" t="s">
        <v>27</v>
      </c>
      <c r="C8" s="51">
        <v>22</v>
      </c>
      <c r="D8" s="38">
        <v>11</v>
      </c>
      <c r="E8" s="38">
        <v>28</v>
      </c>
      <c r="F8" s="38">
        <v>26</v>
      </c>
      <c r="G8" s="38">
        <v>4</v>
      </c>
      <c r="H8" s="38">
        <v>2</v>
      </c>
      <c r="I8" s="38">
        <v>88</v>
      </c>
      <c r="J8" s="38">
        <v>41</v>
      </c>
      <c r="K8" s="38">
        <v>166</v>
      </c>
      <c r="L8" s="38">
        <v>120</v>
      </c>
      <c r="M8" s="38">
        <v>596</v>
      </c>
      <c r="N8" s="38">
        <v>421</v>
      </c>
      <c r="O8" s="38">
        <v>1</v>
      </c>
      <c r="P8" s="38">
        <v>1</v>
      </c>
      <c r="Q8" s="38">
        <v>62</v>
      </c>
      <c r="R8" s="39">
        <v>31</v>
      </c>
      <c r="S8" s="92">
        <v>32</v>
      </c>
      <c r="T8" s="352">
        <v>1652</v>
      </c>
      <c r="U8" s="37">
        <v>85</v>
      </c>
      <c r="V8" s="38">
        <v>68</v>
      </c>
      <c r="W8" s="40">
        <v>549</v>
      </c>
    </row>
    <row r="9" spans="1:23" ht="16.5">
      <c r="A9" s="248">
        <v>2</v>
      </c>
      <c r="B9" s="322" t="s">
        <v>28</v>
      </c>
      <c r="C9" s="9">
        <v>191</v>
      </c>
      <c r="D9" s="7">
        <v>143</v>
      </c>
      <c r="E9" s="7">
        <v>81</v>
      </c>
      <c r="F9" s="7">
        <v>74</v>
      </c>
      <c r="G9" s="7">
        <v>1</v>
      </c>
      <c r="H9" s="7">
        <v>0</v>
      </c>
      <c r="I9" s="7">
        <v>611</v>
      </c>
      <c r="J9" s="7">
        <v>292</v>
      </c>
      <c r="K9" s="7">
        <v>860</v>
      </c>
      <c r="L9" s="7">
        <v>538</v>
      </c>
      <c r="M9" s="7">
        <v>260</v>
      </c>
      <c r="N9" s="7">
        <v>199</v>
      </c>
      <c r="O9" s="7">
        <v>7</v>
      </c>
      <c r="P9" s="7">
        <v>1</v>
      </c>
      <c r="Q9" s="7">
        <v>177</v>
      </c>
      <c r="R9" s="12">
        <v>112</v>
      </c>
      <c r="S9" s="58">
        <v>174</v>
      </c>
      <c r="T9" s="353">
        <v>3721</v>
      </c>
      <c r="U9" s="34">
        <v>133</v>
      </c>
      <c r="V9" s="7">
        <v>310</v>
      </c>
      <c r="W9" s="32">
        <v>1799</v>
      </c>
    </row>
    <row r="10" spans="1:23" ht="16.5">
      <c r="A10" s="248">
        <v>3</v>
      </c>
      <c r="B10" s="322" t="s">
        <v>29</v>
      </c>
      <c r="C10" s="9">
        <v>9</v>
      </c>
      <c r="D10" s="7">
        <v>7</v>
      </c>
      <c r="E10" s="7">
        <v>11</v>
      </c>
      <c r="F10" s="7">
        <v>10</v>
      </c>
      <c r="G10" s="7">
        <v>2</v>
      </c>
      <c r="H10" s="7">
        <v>1</v>
      </c>
      <c r="I10" s="7">
        <v>48</v>
      </c>
      <c r="J10" s="7">
        <v>22</v>
      </c>
      <c r="K10" s="7">
        <v>69</v>
      </c>
      <c r="L10" s="7">
        <v>47</v>
      </c>
      <c r="M10" s="7">
        <v>209</v>
      </c>
      <c r="N10" s="7">
        <v>135</v>
      </c>
      <c r="O10" s="7">
        <v>1</v>
      </c>
      <c r="P10" s="7">
        <v>1</v>
      </c>
      <c r="Q10" s="7">
        <v>14</v>
      </c>
      <c r="R10" s="12">
        <v>13</v>
      </c>
      <c r="S10" s="58">
        <v>10</v>
      </c>
      <c r="T10" s="353">
        <v>609</v>
      </c>
      <c r="U10" s="34">
        <v>38</v>
      </c>
      <c r="V10" s="7">
        <v>1</v>
      </c>
      <c r="W10" s="32">
        <v>314</v>
      </c>
    </row>
    <row r="11" spans="1:23" ht="17.100000000000001" customHeight="1">
      <c r="A11" s="248">
        <v>4</v>
      </c>
      <c r="B11" s="48" t="s">
        <v>30</v>
      </c>
      <c r="C11" s="9">
        <v>2</v>
      </c>
      <c r="D11" s="7">
        <v>0</v>
      </c>
      <c r="E11" s="7">
        <v>3</v>
      </c>
      <c r="F11" s="7">
        <v>1</v>
      </c>
      <c r="G11" s="7">
        <v>1</v>
      </c>
      <c r="H11" s="7">
        <v>1</v>
      </c>
      <c r="I11" s="7">
        <v>21</v>
      </c>
      <c r="J11" s="7">
        <v>4</v>
      </c>
      <c r="K11" s="7">
        <v>8</v>
      </c>
      <c r="L11" s="7">
        <v>3</v>
      </c>
      <c r="M11" s="7">
        <v>97</v>
      </c>
      <c r="N11" s="7">
        <v>43</v>
      </c>
      <c r="O11" s="7">
        <v>1</v>
      </c>
      <c r="P11" s="7">
        <v>0</v>
      </c>
      <c r="Q11" s="7">
        <v>5</v>
      </c>
      <c r="R11" s="12">
        <v>5</v>
      </c>
      <c r="S11" s="58">
        <v>13</v>
      </c>
      <c r="T11" s="353">
        <v>208</v>
      </c>
      <c r="U11" s="34">
        <v>2</v>
      </c>
      <c r="V11" s="7">
        <v>0</v>
      </c>
      <c r="W11" s="32">
        <v>71</v>
      </c>
    </row>
    <row r="12" spans="1:23" ht="16.5">
      <c r="A12" s="248">
        <v>5</v>
      </c>
      <c r="B12" s="322" t="s">
        <v>31</v>
      </c>
      <c r="C12" s="9">
        <v>3</v>
      </c>
      <c r="D12" s="7">
        <v>0</v>
      </c>
      <c r="E12" s="7">
        <v>30</v>
      </c>
      <c r="F12" s="7">
        <v>19</v>
      </c>
      <c r="G12" s="7">
        <v>0</v>
      </c>
      <c r="H12" s="7">
        <v>0</v>
      </c>
      <c r="I12" s="7">
        <v>93</v>
      </c>
      <c r="J12" s="7">
        <v>40</v>
      </c>
      <c r="K12" s="7">
        <v>194</v>
      </c>
      <c r="L12" s="7">
        <v>95</v>
      </c>
      <c r="M12" s="7">
        <v>514</v>
      </c>
      <c r="N12" s="7">
        <v>304</v>
      </c>
      <c r="O12" s="7">
        <v>1</v>
      </c>
      <c r="P12" s="7">
        <v>0</v>
      </c>
      <c r="Q12" s="7">
        <v>35</v>
      </c>
      <c r="R12" s="12">
        <v>25</v>
      </c>
      <c r="S12" s="58">
        <v>104</v>
      </c>
      <c r="T12" s="353">
        <v>1457</v>
      </c>
      <c r="U12" s="34">
        <v>47</v>
      </c>
      <c r="V12" s="7">
        <v>153</v>
      </c>
      <c r="W12" s="32">
        <v>607</v>
      </c>
    </row>
    <row r="13" spans="1:23" ht="16.5">
      <c r="A13" s="248">
        <v>6</v>
      </c>
      <c r="B13" s="322" t="s">
        <v>32</v>
      </c>
      <c r="C13" s="9">
        <v>25</v>
      </c>
      <c r="D13" s="7">
        <v>14</v>
      </c>
      <c r="E13" s="7">
        <v>21</v>
      </c>
      <c r="F13" s="7">
        <v>14</v>
      </c>
      <c r="G13" s="7">
        <v>2</v>
      </c>
      <c r="H13" s="7">
        <v>1</v>
      </c>
      <c r="I13" s="7">
        <v>103</v>
      </c>
      <c r="J13" s="7">
        <v>63</v>
      </c>
      <c r="K13" s="7">
        <v>381</v>
      </c>
      <c r="L13" s="7">
        <v>174</v>
      </c>
      <c r="M13" s="7">
        <v>369</v>
      </c>
      <c r="N13" s="7">
        <v>201</v>
      </c>
      <c r="O13" s="7">
        <v>2</v>
      </c>
      <c r="P13" s="7">
        <v>3</v>
      </c>
      <c r="Q13" s="7">
        <v>29</v>
      </c>
      <c r="R13" s="12">
        <v>11</v>
      </c>
      <c r="S13" s="58">
        <v>98</v>
      </c>
      <c r="T13" s="353">
        <v>1511</v>
      </c>
      <c r="U13" s="34">
        <v>77</v>
      </c>
      <c r="V13" s="7">
        <v>0</v>
      </c>
      <c r="W13" s="32">
        <v>550</v>
      </c>
    </row>
    <row r="14" spans="1:23" ht="16.5">
      <c r="A14" s="248">
        <v>7</v>
      </c>
      <c r="B14" s="322" t="s">
        <v>33</v>
      </c>
      <c r="C14" s="9">
        <v>31</v>
      </c>
      <c r="D14" s="7">
        <v>21</v>
      </c>
      <c r="E14" s="7">
        <v>46</v>
      </c>
      <c r="F14" s="7">
        <v>27</v>
      </c>
      <c r="G14" s="7">
        <v>6</v>
      </c>
      <c r="H14" s="7">
        <v>0</v>
      </c>
      <c r="I14" s="7">
        <v>277</v>
      </c>
      <c r="J14" s="7">
        <v>105</v>
      </c>
      <c r="K14" s="7">
        <v>148</v>
      </c>
      <c r="L14" s="7">
        <v>74</v>
      </c>
      <c r="M14" s="7">
        <v>470</v>
      </c>
      <c r="N14" s="7">
        <v>312</v>
      </c>
      <c r="O14" s="7">
        <v>5</v>
      </c>
      <c r="P14" s="7">
        <v>2</v>
      </c>
      <c r="Q14" s="7">
        <v>117</v>
      </c>
      <c r="R14" s="12">
        <v>52</v>
      </c>
      <c r="S14" s="58">
        <v>12</v>
      </c>
      <c r="T14" s="353">
        <v>1705</v>
      </c>
      <c r="U14" s="34">
        <v>85</v>
      </c>
      <c r="V14" s="7">
        <v>6</v>
      </c>
      <c r="W14" s="32">
        <v>815</v>
      </c>
    </row>
    <row r="15" spans="1:23" ht="16.5">
      <c r="A15" s="248">
        <v>8</v>
      </c>
      <c r="B15" s="322" t="s">
        <v>34</v>
      </c>
      <c r="C15" s="9">
        <v>1</v>
      </c>
      <c r="D15" s="7">
        <v>0</v>
      </c>
      <c r="E15" s="7">
        <v>0</v>
      </c>
      <c r="F15" s="7">
        <v>0</v>
      </c>
      <c r="G15" s="7">
        <v>0</v>
      </c>
      <c r="H15" s="7">
        <v>0</v>
      </c>
      <c r="I15" s="7">
        <v>0</v>
      </c>
      <c r="J15" s="7">
        <v>1</v>
      </c>
      <c r="K15" s="7">
        <v>7</v>
      </c>
      <c r="L15" s="7">
        <v>0</v>
      </c>
      <c r="M15" s="7">
        <v>13</v>
      </c>
      <c r="N15" s="7">
        <v>3</v>
      </c>
      <c r="O15" s="7">
        <v>0</v>
      </c>
      <c r="P15" s="7">
        <v>0</v>
      </c>
      <c r="Q15" s="7">
        <v>1</v>
      </c>
      <c r="R15" s="12">
        <v>0</v>
      </c>
      <c r="S15" s="58">
        <v>0</v>
      </c>
      <c r="T15" s="353">
        <v>26</v>
      </c>
      <c r="U15" s="34">
        <v>0</v>
      </c>
      <c r="V15" s="7">
        <v>4</v>
      </c>
      <c r="W15" s="32">
        <v>9</v>
      </c>
    </row>
    <row r="16" spans="1:23" ht="16.5">
      <c r="A16" s="248">
        <v>9</v>
      </c>
      <c r="B16" s="322" t="s">
        <v>35</v>
      </c>
      <c r="C16" s="9">
        <v>1</v>
      </c>
      <c r="D16" s="7">
        <v>3</v>
      </c>
      <c r="E16" s="7">
        <v>14</v>
      </c>
      <c r="F16" s="7">
        <v>7</v>
      </c>
      <c r="G16" s="7">
        <v>4</v>
      </c>
      <c r="H16" s="7">
        <v>1</v>
      </c>
      <c r="I16" s="7">
        <v>17</v>
      </c>
      <c r="J16" s="7">
        <v>11</v>
      </c>
      <c r="K16" s="7">
        <v>20</v>
      </c>
      <c r="L16" s="7">
        <v>8</v>
      </c>
      <c r="M16" s="7">
        <v>163</v>
      </c>
      <c r="N16" s="7">
        <v>105</v>
      </c>
      <c r="O16" s="7">
        <v>0</v>
      </c>
      <c r="P16" s="7">
        <v>0</v>
      </c>
      <c r="Q16" s="7">
        <v>13</v>
      </c>
      <c r="R16" s="12">
        <v>7</v>
      </c>
      <c r="S16" s="58">
        <v>16</v>
      </c>
      <c r="T16" s="353">
        <v>390</v>
      </c>
      <c r="U16" s="34">
        <v>31</v>
      </c>
      <c r="V16" s="7">
        <v>3</v>
      </c>
      <c r="W16" s="32">
        <v>137</v>
      </c>
    </row>
    <row r="17" spans="1:23" ht="16.5">
      <c r="A17" s="248">
        <v>10</v>
      </c>
      <c r="B17" s="322" t="s">
        <v>36</v>
      </c>
      <c r="C17" s="9">
        <v>28</v>
      </c>
      <c r="D17" s="7">
        <v>17</v>
      </c>
      <c r="E17" s="7">
        <v>68</v>
      </c>
      <c r="F17" s="7">
        <v>48</v>
      </c>
      <c r="G17" s="7">
        <v>1</v>
      </c>
      <c r="H17" s="7">
        <v>4</v>
      </c>
      <c r="I17" s="7">
        <v>274</v>
      </c>
      <c r="J17" s="7">
        <v>120</v>
      </c>
      <c r="K17" s="7">
        <v>601</v>
      </c>
      <c r="L17" s="7">
        <v>352</v>
      </c>
      <c r="M17" s="7">
        <v>565</v>
      </c>
      <c r="N17" s="7">
        <v>407</v>
      </c>
      <c r="O17" s="7">
        <v>2</v>
      </c>
      <c r="P17" s="7">
        <v>0</v>
      </c>
      <c r="Q17" s="7">
        <v>85</v>
      </c>
      <c r="R17" s="12">
        <v>50</v>
      </c>
      <c r="S17" s="58">
        <v>185</v>
      </c>
      <c r="T17" s="353">
        <v>2807</v>
      </c>
      <c r="U17" s="34">
        <v>126</v>
      </c>
      <c r="V17" s="7">
        <v>52</v>
      </c>
      <c r="W17" s="32">
        <v>1268</v>
      </c>
    </row>
    <row r="18" spans="1:23" ht="16.5">
      <c r="A18" s="248">
        <v>11</v>
      </c>
      <c r="B18" s="322" t="s">
        <v>37</v>
      </c>
      <c r="C18" s="9">
        <v>9</v>
      </c>
      <c r="D18" s="7">
        <v>2</v>
      </c>
      <c r="E18" s="7">
        <v>20</v>
      </c>
      <c r="F18" s="7">
        <v>13</v>
      </c>
      <c r="G18" s="7">
        <v>1</v>
      </c>
      <c r="H18" s="7">
        <v>1</v>
      </c>
      <c r="I18" s="7">
        <v>105</v>
      </c>
      <c r="J18" s="7">
        <v>50</v>
      </c>
      <c r="K18" s="7">
        <v>472</v>
      </c>
      <c r="L18" s="7">
        <v>230</v>
      </c>
      <c r="M18" s="7">
        <v>349</v>
      </c>
      <c r="N18" s="7">
        <v>205</v>
      </c>
      <c r="O18" s="7">
        <v>3</v>
      </c>
      <c r="P18" s="7">
        <v>0</v>
      </c>
      <c r="Q18" s="7">
        <v>31</v>
      </c>
      <c r="R18" s="12">
        <v>13</v>
      </c>
      <c r="S18" s="58">
        <v>31</v>
      </c>
      <c r="T18" s="353">
        <v>1535</v>
      </c>
      <c r="U18" s="34">
        <v>39</v>
      </c>
      <c r="V18" s="7">
        <v>152</v>
      </c>
      <c r="W18" s="32">
        <v>579</v>
      </c>
    </row>
    <row r="19" spans="1:23" ht="16.5">
      <c r="A19" s="248">
        <v>12</v>
      </c>
      <c r="B19" s="322" t="s">
        <v>38</v>
      </c>
      <c r="C19" s="9">
        <v>1</v>
      </c>
      <c r="D19" s="7">
        <v>0</v>
      </c>
      <c r="E19" s="7">
        <v>1</v>
      </c>
      <c r="F19" s="7">
        <v>5</v>
      </c>
      <c r="G19" s="7">
        <v>0</v>
      </c>
      <c r="H19" s="7">
        <v>0</v>
      </c>
      <c r="I19" s="7">
        <v>25</v>
      </c>
      <c r="J19" s="7">
        <v>6</v>
      </c>
      <c r="K19" s="7">
        <v>21</v>
      </c>
      <c r="L19" s="7">
        <v>8</v>
      </c>
      <c r="M19" s="7">
        <v>179</v>
      </c>
      <c r="N19" s="7">
        <v>75</v>
      </c>
      <c r="O19" s="7">
        <v>1</v>
      </c>
      <c r="P19" s="7">
        <v>0</v>
      </c>
      <c r="Q19" s="7">
        <v>6</v>
      </c>
      <c r="R19" s="12">
        <v>1</v>
      </c>
      <c r="S19" s="58">
        <v>0</v>
      </c>
      <c r="T19" s="353">
        <v>329</v>
      </c>
      <c r="U19" s="34">
        <v>12</v>
      </c>
      <c r="V19" s="7">
        <v>0</v>
      </c>
      <c r="W19" s="32">
        <v>140</v>
      </c>
    </row>
    <row r="20" spans="1:23" ht="16.5">
      <c r="A20" s="248">
        <v>13</v>
      </c>
      <c r="B20" s="322" t="s">
        <v>39</v>
      </c>
      <c r="C20" s="9">
        <v>5</v>
      </c>
      <c r="D20" s="7">
        <v>1</v>
      </c>
      <c r="E20" s="7">
        <v>25</v>
      </c>
      <c r="F20" s="7">
        <v>21</v>
      </c>
      <c r="G20" s="7">
        <v>2</v>
      </c>
      <c r="H20" s="7">
        <v>1</v>
      </c>
      <c r="I20" s="7">
        <v>35</v>
      </c>
      <c r="J20" s="7">
        <v>19</v>
      </c>
      <c r="K20" s="7">
        <v>80</v>
      </c>
      <c r="L20" s="7">
        <v>67</v>
      </c>
      <c r="M20" s="7">
        <v>213</v>
      </c>
      <c r="N20" s="7">
        <v>137</v>
      </c>
      <c r="O20" s="7">
        <v>1</v>
      </c>
      <c r="P20" s="7">
        <v>1</v>
      </c>
      <c r="Q20" s="7">
        <v>11</v>
      </c>
      <c r="R20" s="12">
        <v>5</v>
      </c>
      <c r="S20" s="58">
        <v>38</v>
      </c>
      <c r="T20" s="353">
        <v>662</v>
      </c>
      <c r="U20" s="34">
        <v>27</v>
      </c>
      <c r="V20" s="7">
        <v>25</v>
      </c>
      <c r="W20" s="32">
        <v>216</v>
      </c>
    </row>
    <row r="21" spans="1:23" ht="16.5">
      <c r="A21" s="248">
        <v>14</v>
      </c>
      <c r="B21" s="322" t="s">
        <v>40</v>
      </c>
      <c r="C21" s="9">
        <v>10</v>
      </c>
      <c r="D21" s="7">
        <v>6</v>
      </c>
      <c r="E21" s="7">
        <v>16</v>
      </c>
      <c r="F21" s="7">
        <v>17</v>
      </c>
      <c r="G21" s="7">
        <v>0</v>
      </c>
      <c r="H21" s="7">
        <v>1</v>
      </c>
      <c r="I21" s="7">
        <v>30</v>
      </c>
      <c r="J21" s="7">
        <v>20</v>
      </c>
      <c r="K21" s="7">
        <v>139</v>
      </c>
      <c r="L21" s="7">
        <v>73</v>
      </c>
      <c r="M21" s="7">
        <v>349</v>
      </c>
      <c r="N21" s="7">
        <v>245</v>
      </c>
      <c r="O21" s="7">
        <v>1</v>
      </c>
      <c r="P21" s="7">
        <v>1</v>
      </c>
      <c r="Q21" s="7">
        <v>5</v>
      </c>
      <c r="R21" s="12">
        <v>9</v>
      </c>
      <c r="S21" s="58">
        <v>49</v>
      </c>
      <c r="T21" s="353">
        <v>971</v>
      </c>
      <c r="U21" s="34">
        <v>83</v>
      </c>
      <c r="V21" s="7">
        <v>5</v>
      </c>
      <c r="W21" s="32">
        <v>365</v>
      </c>
    </row>
    <row r="22" spans="1:23" ht="16.5">
      <c r="A22" s="248">
        <v>15</v>
      </c>
      <c r="B22" s="322" t="s">
        <v>41</v>
      </c>
      <c r="C22" s="9">
        <v>330</v>
      </c>
      <c r="D22" s="7">
        <v>187</v>
      </c>
      <c r="E22" s="7">
        <v>41</v>
      </c>
      <c r="F22" s="7">
        <v>50</v>
      </c>
      <c r="G22" s="7">
        <v>0</v>
      </c>
      <c r="H22" s="7">
        <v>1</v>
      </c>
      <c r="I22" s="7">
        <v>535</v>
      </c>
      <c r="J22" s="7">
        <v>243</v>
      </c>
      <c r="K22" s="7">
        <v>3136</v>
      </c>
      <c r="L22" s="7">
        <v>1966</v>
      </c>
      <c r="M22" s="7">
        <v>137</v>
      </c>
      <c r="N22" s="7">
        <v>132</v>
      </c>
      <c r="O22" s="7">
        <v>4</v>
      </c>
      <c r="P22" s="7">
        <v>1</v>
      </c>
      <c r="Q22" s="7">
        <v>37</v>
      </c>
      <c r="R22" s="12">
        <v>16</v>
      </c>
      <c r="S22" s="58">
        <v>58</v>
      </c>
      <c r="T22" s="353">
        <v>6874</v>
      </c>
      <c r="U22" s="34">
        <v>319</v>
      </c>
      <c r="V22" s="7">
        <v>440</v>
      </c>
      <c r="W22" s="32">
        <v>3271</v>
      </c>
    </row>
    <row r="23" spans="1:23" ht="16.5">
      <c r="A23" s="248">
        <v>16</v>
      </c>
      <c r="B23" s="322" t="s">
        <v>42</v>
      </c>
      <c r="C23" s="9">
        <v>0</v>
      </c>
      <c r="D23" s="7">
        <v>0</v>
      </c>
      <c r="E23" s="7">
        <v>1</v>
      </c>
      <c r="F23" s="7">
        <v>0</v>
      </c>
      <c r="G23" s="7">
        <v>1</v>
      </c>
      <c r="H23" s="7">
        <v>0</v>
      </c>
      <c r="I23" s="7">
        <v>26</v>
      </c>
      <c r="J23" s="7">
        <v>3</v>
      </c>
      <c r="K23" s="7">
        <v>4</v>
      </c>
      <c r="L23" s="7">
        <v>5</v>
      </c>
      <c r="M23" s="7">
        <v>83</v>
      </c>
      <c r="N23" s="7">
        <v>49</v>
      </c>
      <c r="O23" s="7">
        <v>0</v>
      </c>
      <c r="P23" s="7">
        <v>0</v>
      </c>
      <c r="Q23" s="7">
        <v>0</v>
      </c>
      <c r="R23" s="12">
        <v>1</v>
      </c>
      <c r="S23" s="58">
        <v>2</v>
      </c>
      <c r="T23" s="353">
        <v>175</v>
      </c>
      <c r="U23" s="34">
        <v>8</v>
      </c>
      <c r="V23" s="7">
        <v>0</v>
      </c>
      <c r="W23" s="32">
        <v>71</v>
      </c>
    </row>
    <row r="24" spans="1:23" ht="16.5">
      <c r="A24" s="248">
        <v>17</v>
      </c>
      <c r="B24" s="322" t="s">
        <v>43</v>
      </c>
      <c r="C24" s="9">
        <v>4</v>
      </c>
      <c r="D24" s="7">
        <v>1</v>
      </c>
      <c r="E24" s="7">
        <v>13</v>
      </c>
      <c r="F24" s="7">
        <v>7</v>
      </c>
      <c r="G24" s="7">
        <v>2</v>
      </c>
      <c r="H24" s="7">
        <v>1</v>
      </c>
      <c r="I24" s="7">
        <v>22</v>
      </c>
      <c r="J24" s="7">
        <v>16</v>
      </c>
      <c r="K24" s="7">
        <v>50</v>
      </c>
      <c r="L24" s="7">
        <v>35</v>
      </c>
      <c r="M24" s="7">
        <v>286</v>
      </c>
      <c r="N24" s="7">
        <v>181</v>
      </c>
      <c r="O24" s="7">
        <v>0</v>
      </c>
      <c r="P24" s="7">
        <v>0</v>
      </c>
      <c r="Q24" s="7">
        <v>31</v>
      </c>
      <c r="R24" s="12">
        <v>21</v>
      </c>
      <c r="S24" s="58">
        <v>78</v>
      </c>
      <c r="T24" s="353">
        <v>748</v>
      </c>
      <c r="U24" s="34">
        <v>26</v>
      </c>
      <c r="V24" s="7">
        <v>2</v>
      </c>
      <c r="W24" s="32">
        <v>158</v>
      </c>
    </row>
    <row r="25" spans="1:23" ht="16.5">
      <c r="A25" s="248">
        <v>18</v>
      </c>
      <c r="B25" s="322" t="s">
        <v>44</v>
      </c>
      <c r="C25" s="9">
        <v>23</v>
      </c>
      <c r="D25" s="7">
        <v>8</v>
      </c>
      <c r="E25" s="7">
        <v>39</v>
      </c>
      <c r="F25" s="7">
        <v>37</v>
      </c>
      <c r="G25" s="7">
        <v>5</v>
      </c>
      <c r="H25" s="7">
        <v>1</v>
      </c>
      <c r="I25" s="7">
        <v>546</v>
      </c>
      <c r="J25" s="7">
        <v>208</v>
      </c>
      <c r="K25" s="7">
        <v>587</v>
      </c>
      <c r="L25" s="7">
        <v>319</v>
      </c>
      <c r="M25" s="7">
        <v>385</v>
      </c>
      <c r="N25" s="7">
        <v>328</v>
      </c>
      <c r="O25" s="7">
        <v>1</v>
      </c>
      <c r="P25" s="7">
        <v>1</v>
      </c>
      <c r="Q25" s="7">
        <v>30</v>
      </c>
      <c r="R25" s="12">
        <v>37</v>
      </c>
      <c r="S25" s="58">
        <v>121</v>
      </c>
      <c r="T25" s="353">
        <v>2676</v>
      </c>
      <c r="U25" s="34">
        <v>82</v>
      </c>
      <c r="V25" s="7">
        <v>198</v>
      </c>
      <c r="W25" s="32">
        <v>1534</v>
      </c>
    </row>
    <row r="26" spans="1:23" ht="16.5">
      <c r="A26" s="248">
        <v>19</v>
      </c>
      <c r="B26" s="322" t="s">
        <v>45</v>
      </c>
      <c r="C26" s="9">
        <v>5</v>
      </c>
      <c r="D26" s="7">
        <v>5</v>
      </c>
      <c r="E26" s="7">
        <v>22</v>
      </c>
      <c r="F26" s="7">
        <v>18</v>
      </c>
      <c r="G26" s="7">
        <v>2</v>
      </c>
      <c r="H26" s="7">
        <v>0</v>
      </c>
      <c r="I26" s="7">
        <v>22</v>
      </c>
      <c r="J26" s="7">
        <v>17</v>
      </c>
      <c r="K26" s="7">
        <v>130</v>
      </c>
      <c r="L26" s="7">
        <v>73</v>
      </c>
      <c r="M26" s="7">
        <v>361</v>
      </c>
      <c r="N26" s="7">
        <v>215</v>
      </c>
      <c r="O26" s="7">
        <v>0</v>
      </c>
      <c r="P26" s="7">
        <v>0</v>
      </c>
      <c r="Q26" s="7">
        <v>21</v>
      </c>
      <c r="R26" s="12">
        <v>18</v>
      </c>
      <c r="S26" s="58">
        <v>47</v>
      </c>
      <c r="T26" s="353">
        <v>956</v>
      </c>
      <c r="U26" s="34">
        <v>59</v>
      </c>
      <c r="V26" s="7">
        <v>0</v>
      </c>
      <c r="W26" s="32">
        <v>305</v>
      </c>
    </row>
    <row r="27" spans="1:23" ht="16.5">
      <c r="A27" s="248">
        <v>20</v>
      </c>
      <c r="B27" s="322" t="s">
        <v>46</v>
      </c>
      <c r="C27" s="9">
        <v>8</v>
      </c>
      <c r="D27" s="7">
        <v>6</v>
      </c>
      <c r="E27" s="7">
        <v>11</v>
      </c>
      <c r="F27" s="7">
        <v>8</v>
      </c>
      <c r="G27" s="7">
        <v>5</v>
      </c>
      <c r="H27" s="7">
        <v>2</v>
      </c>
      <c r="I27" s="7">
        <v>79</v>
      </c>
      <c r="J27" s="7">
        <v>38</v>
      </c>
      <c r="K27" s="7">
        <v>65</v>
      </c>
      <c r="L27" s="7">
        <v>28</v>
      </c>
      <c r="M27" s="7">
        <v>363</v>
      </c>
      <c r="N27" s="7">
        <v>200</v>
      </c>
      <c r="O27" s="7">
        <v>1</v>
      </c>
      <c r="P27" s="7">
        <v>0</v>
      </c>
      <c r="Q27" s="7">
        <v>45</v>
      </c>
      <c r="R27" s="12">
        <v>22</v>
      </c>
      <c r="S27" s="58">
        <v>0</v>
      </c>
      <c r="T27" s="353">
        <v>881</v>
      </c>
      <c r="U27" s="34">
        <v>43</v>
      </c>
      <c r="V27" s="7">
        <v>0</v>
      </c>
      <c r="W27" s="32">
        <v>379</v>
      </c>
    </row>
    <row r="28" spans="1:23" ht="16.5">
      <c r="A28" s="248">
        <v>21</v>
      </c>
      <c r="B28" s="322" t="s">
        <v>47</v>
      </c>
      <c r="C28" s="9">
        <v>11</v>
      </c>
      <c r="D28" s="7">
        <v>6</v>
      </c>
      <c r="E28" s="7">
        <v>22</v>
      </c>
      <c r="F28" s="7">
        <v>21</v>
      </c>
      <c r="G28" s="7">
        <v>2</v>
      </c>
      <c r="H28" s="7">
        <v>0</v>
      </c>
      <c r="I28" s="7">
        <v>84</v>
      </c>
      <c r="J28" s="7">
        <v>47</v>
      </c>
      <c r="K28" s="7">
        <v>184</v>
      </c>
      <c r="L28" s="7">
        <v>85</v>
      </c>
      <c r="M28" s="7">
        <v>319</v>
      </c>
      <c r="N28" s="7">
        <v>163</v>
      </c>
      <c r="O28" s="7">
        <v>1</v>
      </c>
      <c r="P28" s="7">
        <v>2</v>
      </c>
      <c r="Q28" s="7">
        <v>20</v>
      </c>
      <c r="R28" s="12">
        <v>9</v>
      </c>
      <c r="S28" s="58">
        <v>11</v>
      </c>
      <c r="T28" s="353">
        <v>987</v>
      </c>
      <c r="U28" s="34">
        <v>39</v>
      </c>
      <c r="V28" s="7">
        <v>4</v>
      </c>
      <c r="W28" s="32">
        <v>354</v>
      </c>
    </row>
    <row r="29" spans="1:23" ht="16.5">
      <c r="A29" s="248">
        <v>22</v>
      </c>
      <c r="B29" s="322" t="s">
        <v>48</v>
      </c>
      <c r="C29" s="9">
        <v>0</v>
      </c>
      <c r="D29" s="7">
        <v>0</v>
      </c>
      <c r="E29" s="7">
        <v>9</v>
      </c>
      <c r="F29" s="7">
        <v>7</v>
      </c>
      <c r="G29" s="7">
        <v>0</v>
      </c>
      <c r="H29" s="7">
        <v>1</v>
      </c>
      <c r="I29" s="7">
        <v>19</v>
      </c>
      <c r="J29" s="7">
        <v>14</v>
      </c>
      <c r="K29" s="7">
        <v>74</v>
      </c>
      <c r="L29" s="7">
        <v>32</v>
      </c>
      <c r="M29" s="7">
        <v>263</v>
      </c>
      <c r="N29" s="7">
        <v>154</v>
      </c>
      <c r="O29" s="7">
        <v>1</v>
      </c>
      <c r="P29" s="7">
        <v>0</v>
      </c>
      <c r="Q29" s="7">
        <v>26</v>
      </c>
      <c r="R29" s="12">
        <v>12</v>
      </c>
      <c r="S29" s="58">
        <v>45</v>
      </c>
      <c r="T29" s="353">
        <v>657</v>
      </c>
      <c r="U29" s="34">
        <v>42</v>
      </c>
      <c r="V29" s="7">
        <v>0</v>
      </c>
      <c r="W29" s="32">
        <v>153</v>
      </c>
    </row>
    <row r="30" spans="1:23" ht="16.5">
      <c r="A30" s="248">
        <v>23</v>
      </c>
      <c r="B30" s="322" t="s">
        <v>49</v>
      </c>
      <c r="C30" s="9">
        <v>20</v>
      </c>
      <c r="D30" s="7">
        <v>13</v>
      </c>
      <c r="E30" s="7">
        <v>118</v>
      </c>
      <c r="F30" s="7">
        <v>68</v>
      </c>
      <c r="G30" s="7">
        <v>7</v>
      </c>
      <c r="H30" s="7">
        <v>5</v>
      </c>
      <c r="I30" s="7">
        <v>180</v>
      </c>
      <c r="J30" s="7">
        <v>63</v>
      </c>
      <c r="K30" s="7">
        <v>263</v>
      </c>
      <c r="L30" s="7">
        <v>179</v>
      </c>
      <c r="M30" s="7">
        <v>968</v>
      </c>
      <c r="N30" s="7">
        <v>655</v>
      </c>
      <c r="O30" s="7">
        <v>7</v>
      </c>
      <c r="P30" s="7">
        <v>0</v>
      </c>
      <c r="Q30" s="7">
        <v>81</v>
      </c>
      <c r="R30" s="12">
        <v>32</v>
      </c>
      <c r="S30" s="58">
        <v>118</v>
      </c>
      <c r="T30" s="353">
        <v>2777</v>
      </c>
      <c r="U30" s="34">
        <v>172</v>
      </c>
      <c r="V30" s="7">
        <v>47</v>
      </c>
      <c r="W30" s="32">
        <v>1122</v>
      </c>
    </row>
    <row r="31" spans="1:23" ht="16.5">
      <c r="A31" s="248">
        <v>24</v>
      </c>
      <c r="B31" s="322" t="s">
        <v>50</v>
      </c>
      <c r="C31" s="9">
        <v>31</v>
      </c>
      <c r="D31" s="7">
        <v>34</v>
      </c>
      <c r="E31" s="7">
        <v>40</v>
      </c>
      <c r="F31" s="7">
        <v>41</v>
      </c>
      <c r="G31" s="7">
        <v>0</v>
      </c>
      <c r="H31" s="7">
        <v>1</v>
      </c>
      <c r="I31" s="7">
        <v>70</v>
      </c>
      <c r="J31" s="7">
        <v>53</v>
      </c>
      <c r="K31" s="7">
        <v>256</v>
      </c>
      <c r="L31" s="7">
        <v>214</v>
      </c>
      <c r="M31" s="7">
        <v>503</v>
      </c>
      <c r="N31" s="7">
        <v>434</v>
      </c>
      <c r="O31" s="7">
        <v>1</v>
      </c>
      <c r="P31" s="7">
        <v>1</v>
      </c>
      <c r="Q31" s="7">
        <v>37</v>
      </c>
      <c r="R31" s="12">
        <v>28</v>
      </c>
      <c r="S31" s="58">
        <v>66</v>
      </c>
      <c r="T31" s="353">
        <v>1810</v>
      </c>
      <c r="U31" s="34">
        <v>116</v>
      </c>
      <c r="V31" s="7">
        <v>32</v>
      </c>
      <c r="W31" s="32">
        <v>518</v>
      </c>
    </row>
    <row r="32" spans="1:23" ht="16.5">
      <c r="A32" s="248">
        <v>25</v>
      </c>
      <c r="B32" s="322" t="s">
        <v>51</v>
      </c>
      <c r="C32" s="9">
        <v>20</v>
      </c>
      <c r="D32" s="7">
        <v>13</v>
      </c>
      <c r="E32" s="7">
        <v>44</v>
      </c>
      <c r="F32" s="7">
        <v>36</v>
      </c>
      <c r="G32" s="7">
        <v>1</v>
      </c>
      <c r="H32" s="7">
        <v>0</v>
      </c>
      <c r="I32" s="7">
        <v>148</v>
      </c>
      <c r="J32" s="7">
        <v>73</v>
      </c>
      <c r="K32" s="7">
        <v>308</v>
      </c>
      <c r="L32" s="7">
        <v>203</v>
      </c>
      <c r="M32" s="7">
        <v>369</v>
      </c>
      <c r="N32" s="7">
        <v>392</v>
      </c>
      <c r="O32" s="7">
        <v>2</v>
      </c>
      <c r="P32" s="7">
        <v>1</v>
      </c>
      <c r="Q32" s="7">
        <v>50</v>
      </c>
      <c r="R32" s="12">
        <v>28</v>
      </c>
      <c r="S32" s="58">
        <v>52</v>
      </c>
      <c r="T32" s="353">
        <v>1740</v>
      </c>
      <c r="U32" s="34">
        <v>97</v>
      </c>
      <c r="V32" s="7">
        <v>48</v>
      </c>
      <c r="W32" s="32">
        <v>740</v>
      </c>
    </row>
    <row r="33" spans="1:23" ht="16.5">
      <c r="A33" s="248">
        <v>26</v>
      </c>
      <c r="B33" s="322" t="s">
        <v>52</v>
      </c>
      <c r="C33" s="9">
        <v>1</v>
      </c>
      <c r="D33" s="7">
        <v>1</v>
      </c>
      <c r="E33" s="7">
        <v>2</v>
      </c>
      <c r="F33" s="7">
        <v>0</v>
      </c>
      <c r="G33" s="7">
        <v>1</v>
      </c>
      <c r="H33" s="7">
        <v>0</v>
      </c>
      <c r="I33" s="7">
        <v>12</v>
      </c>
      <c r="J33" s="7">
        <v>7</v>
      </c>
      <c r="K33" s="7">
        <v>68</v>
      </c>
      <c r="L33" s="7">
        <v>22</v>
      </c>
      <c r="M33" s="7">
        <v>63</v>
      </c>
      <c r="N33" s="7">
        <v>32</v>
      </c>
      <c r="O33" s="7">
        <v>0</v>
      </c>
      <c r="P33" s="7">
        <v>0</v>
      </c>
      <c r="Q33" s="7">
        <v>2</v>
      </c>
      <c r="R33" s="12">
        <v>2</v>
      </c>
      <c r="S33" s="58">
        <v>3</v>
      </c>
      <c r="T33" s="353">
        <v>216</v>
      </c>
      <c r="U33" s="34">
        <v>6</v>
      </c>
      <c r="V33" s="7">
        <v>0</v>
      </c>
      <c r="W33" s="32">
        <v>116</v>
      </c>
    </row>
    <row r="34" spans="1:23" ht="16.5">
      <c r="A34" s="248">
        <v>27</v>
      </c>
      <c r="B34" s="322" t="s">
        <v>53</v>
      </c>
      <c r="C34" s="9">
        <v>10</v>
      </c>
      <c r="D34" s="7">
        <v>6</v>
      </c>
      <c r="E34" s="7">
        <v>23</v>
      </c>
      <c r="F34" s="7">
        <v>12</v>
      </c>
      <c r="G34" s="7">
        <v>3</v>
      </c>
      <c r="H34" s="7">
        <v>0</v>
      </c>
      <c r="I34" s="7">
        <v>370</v>
      </c>
      <c r="J34" s="7">
        <v>185</v>
      </c>
      <c r="K34" s="7">
        <v>291</v>
      </c>
      <c r="L34" s="7">
        <v>223</v>
      </c>
      <c r="M34" s="7">
        <v>440</v>
      </c>
      <c r="N34" s="7">
        <v>468</v>
      </c>
      <c r="O34" s="7">
        <v>1</v>
      </c>
      <c r="P34" s="7">
        <v>0</v>
      </c>
      <c r="Q34" s="7">
        <v>35</v>
      </c>
      <c r="R34" s="12">
        <v>16</v>
      </c>
      <c r="S34" s="58">
        <v>51</v>
      </c>
      <c r="T34" s="353">
        <v>2134</v>
      </c>
      <c r="U34" s="34">
        <v>91</v>
      </c>
      <c r="V34" s="7">
        <v>0</v>
      </c>
      <c r="W34" s="32">
        <v>1116</v>
      </c>
    </row>
    <row r="35" spans="1:23" ht="17.25" thickBot="1">
      <c r="A35" s="249">
        <v>28</v>
      </c>
      <c r="B35" s="354" t="s">
        <v>54</v>
      </c>
      <c r="C35" s="19">
        <v>224</v>
      </c>
      <c r="D35" s="16">
        <v>137</v>
      </c>
      <c r="E35" s="16">
        <v>236</v>
      </c>
      <c r="F35" s="16">
        <v>168</v>
      </c>
      <c r="G35" s="16">
        <v>8</v>
      </c>
      <c r="H35" s="16">
        <v>9</v>
      </c>
      <c r="I35" s="16">
        <v>619</v>
      </c>
      <c r="J35" s="16">
        <v>303</v>
      </c>
      <c r="K35" s="16">
        <v>1636</v>
      </c>
      <c r="L35" s="16">
        <v>944</v>
      </c>
      <c r="M35" s="16">
        <v>983</v>
      </c>
      <c r="N35" s="16">
        <v>709</v>
      </c>
      <c r="O35" s="16">
        <v>21</v>
      </c>
      <c r="P35" s="16">
        <v>6</v>
      </c>
      <c r="Q35" s="16">
        <v>131</v>
      </c>
      <c r="R35" s="35">
        <v>76</v>
      </c>
      <c r="S35" s="59">
        <v>532</v>
      </c>
      <c r="T35" s="355">
        <v>6742</v>
      </c>
      <c r="U35" s="21">
        <v>21</v>
      </c>
      <c r="V35" s="16">
        <v>317</v>
      </c>
      <c r="W35" s="33">
        <v>2760</v>
      </c>
    </row>
    <row r="36" spans="1:23" ht="17.100000000000001" customHeight="1">
      <c r="A36" s="227" t="s">
        <v>465</v>
      </c>
      <c r="B36" s="254"/>
      <c r="C36" s="254"/>
      <c r="D36" s="254"/>
      <c r="E36" s="254"/>
      <c r="F36" s="254"/>
      <c r="G36" s="254"/>
      <c r="H36" s="254"/>
      <c r="I36" s="254"/>
      <c r="J36" s="254"/>
      <c r="K36" s="254"/>
      <c r="L36" s="254"/>
      <c r="M36" s="254"/>
      <c r="N36" s="254"/>
      <c r="O36" s="254"/>
      <c r="P36" s="254"/>
      <c r="Q36" s="254"/>
      <c r="R36" s="254"/>
      <c r="S36" s="254"/>
      <c r="T36" s="254"/>
      <c r="U36" s="254"/>
      <c r="V36" s="254"/>
      <c r="W36" s="254"/>
    </row>
    <row r="37" spans="1:23" ht="17.100000000000001" customHeight="1">
      <c r="A37" s="228" t="s">
        <v>496</v>
      </c>
      <c r="B37" s="254"/>
      <c r="C37" s="254"/>
      <c r="D37" s="254"/>
      <c r="E37" s="254"/>
      <c r="F37" s="254"/>
      <c r="G37" s="254"/>
      <c r="H37" s="254"/>
      <c r="I37" s="254"/>
      <c r="J37" s="254"/>
      <c r="K37" s="254"/>
      <c r="L37" s="254"/>
      <c r="M37" s="254"/>
      <c r="N37" s="254"/>
      <c r="O37" s="254"/>
      <c r="P37" s="254"/>
      <c r="Q37" s="254"/>
      <c r="R37" s="254"/>
      <c r="S37" s="254"/>
      <c r="T37" s="254"/>
      <c r="U37" s="254"/>
      <c r="V37" s="254"/>
      <c r="W37" s="254"/>
    </row>
    <row r="38" spans="1:23" ht="17.100000000000001" customHeight="1">
      <c r="A38" s="228" t="s">
        <v>113</v>
      </c>
      <c r="B38" s="254"/>
      <c r="C38" s="254"/>
      <c r="D38" s="254"/>
      <c r="E38" s="254"/>
      <c r="F38" s="254"/>
      <c r="G38" s="254"/>
      <c r="H38" s="254"/>
      <c r="I38" s="254"/>
      <c r="J38" s="254"/>
      <c r="K38" s="254"/>
      <c r="L38" s="254"/>
      <c r="M38" s="254"/>
      <c r="N38" s="254"/>
      <c r="O38" s="254"/>
      <c r="P38" s="254"/>
      <c r="Q38" s="254"/>
      <c r="R38" s="254"/>
      <c r="S38" s="254"/>
      <c r="T38" s="254"/>
      <c r="U38" s="254"/>
      <c r="V38" s="254"/>
      <c r="W38" s="254"/>
    </row>
    <row r="39" spans="1:23" ht="17.100000000000001" customHeight="1">
      <c r="A39" s="228" t="s">
        <v>194</v>
      </c>
      <c r="B39" s="254"/>
      <c r="C39" s="254"/>
      <c r="D39" s="254"/>
      <c r="E39" s="254"/>
      <c r="F39" s="254"/>
      <c r="G39" s="254"/>
      <c r="H39" s="254"/>
      <c r="I39" s="254"/>
      <c r="J39" s="254"/>
      <c r="K39" s="254"/>
      <c r="L39" s="254"/>
      <c r="M39" s="254"/>
      <c r="N39" s="254"/>
      <c r="O39" s="254"/>
      <c r="P39" s="254"/>
      <c r="Q39" s="254"/>
      <c r="R39" s="254"/>
      <c r="S39" s="254"/>
      <c r="T39" s="254"/>
      <c r="U39" s="254"/>
      <c r="V39" s="254"/>
      <c r="W39" s="254"/>
    </row>
    <row r="40" spans="1:23" ht="17.100000000000001" customHeight="1">
      <c r="A40" s="228" t="s">
        <v>361</v>
      </c>
      <c r="B40" s="254"/>
      <c r="C40" s="254"/>
      <c r="D40" s="254"/>
      <c r="E40" s="254"/>
      <c r="F40" s="254"/>
      <c r="G40" s="254"/>
      <c r="H40" s="254"/>
      <c r="I40" s="254"/>
      <c r="J40" s="254"/>
      <c r="K40" s="254"/>
      <c r="L40" s="254"/>
      <c r="M40" s="254"/>
      <c r="N40" s="254"/>
      <c r="O40" s="254"/>
      <c r="P40" s="254"/>
      <c r="Q40" s="254"/>
      <c r="R40" s="254"/>
      <c r="S40" s="254"/>
      <c r="T40" s="254"/>
      <c r="U40" s="254"/>
      <c r="V40" s="254"/>
      <c r="W40" s="254"/>
    </row>
    <row r="41" spans="1:23" ht="17.100000000000001" customHeight="1">
      <c r="A41" s="228" t="s">
        <v>193</v>
      </c>
      <c r="B41" s="254"/>
      <c r="C41" s="254"/>
      <c r="D41" s="254"/>
      <c r="E41" s="254"/>
      <c r="F41" s="254"/>
      <c r="G41" s="254"/>
      <c r="H41" s="254"/>
      <c r="I41" s="254"/>
      <c r="J41" s="254"/>
      <c r="K41" s="254"/>
      <c r="L41" s="254"/>
      <c r="M41" s="254"/>
      <c r="N41" s="254"/>
      <c r="O41" s="254"/>
      <c r="P41" s="254"/>
      <c r="Q41" s="254"/>
      <c r="R41" s="254"/>
      <c r="S41" s="254"/>
      <c r="T41" s="254"/>
      <c r="U41" s="254"/>
      <c r="V41" s="254"/>
      <c r="W41" s="254"/>
    </row>
    <row r="43" spans="1:23" ht="15" customHeight="1">
      <c r="A43" s="1023" t="s">
        <v>918</v>
      </c>
    </row>
  </sheetData>
  <mergeCells count="13">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586A6147-6ACF-4885-8A4F-1886C5EEE537}"/>
    <hyperlink ref="A43" location="'Table of Contents'!A1" display="Return to Table of Contents" xr:uid="{CD5217D2-3974-4256-9243-3F135FD85D71}"/>
  </hyperlinks>
  <pageMargins left="0.2" right="0.2" top="0.5" bottom="0.5" header="0" footer="0"/>
  <pageSetup paperSize="5"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8A8-C21B-45F9-9B9E-9C9EB21BAA19}">
  <dimension ref="A1:W43"/>
  <sheetViews>
    <sheetView showGridLines="0" topLeftCell="A26" zoomScaleNormal="100" workbookViewId="0">
      <selection activeCell="A43" sqref="A43"/>
    </sheetView>
  </sheetViews>
  <sheetFormatPr defaultColWidth="11" defaultRowHeight="15" customHeight="1"/>
  <cols>
    <col min="1" max="1" width="9.5" style="50" customWidth="1"/>
    <col min="2" max="2" width="41.62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75" bestFit="1" customWidth="1"/>
    <col min="23" max="23" width="11.75" bestFit="1" customWidth="1"/>
  </cols>
  <sheetData>
    <row r="1" spans="1:23" ht="15" customHeight="1">
      <c r="A1" s="1023" t="s">
        <v>918</v>
      </c>
    </row>
    <row r="2" spans="1:23" ht="117" customHeight="1">
      <c r="A2" s="1134" t="s">
        <v>502</v>
      </c>
      <c r="B2" s="1227"/>
      <c r="C2" s="1227"/>
      <c r="D2" s="1227"/>
      <c r="E2" s="1227"/>
      <c r="F2" s="1227"/>
      <c r="G2" s="1227"/>
      <c r="H2" s="1227"/>
      <c r="I2" s="1227"/>
      <c r="J2" s="1227"/>
      <c r="K2" s="1227"/>
      <c r="L2" s="1227"/>
      <c r="M2" s="1227"/>
      <c r="N2" s="1227"/>
      <c r="O2" s="1227"/>
      <c r="P2" s="1227"/>
      <c r="Q2" s="1227"/>
      <c r="R2" s="1227"/>
      <c r="S2" s="1227"/>
      <c r="T2" s="1227"/>
      <c r="U2" s="1227"/>
      <c r="V2" s="1227"/>
      <c r="W2" s="1227"/>
    </row>
    <row r="3" spans="1:23" ht="30" customHeight="1" thickBot="1">
      <c r="A3" s="1304" t="s">
        <v>916</v>
      </c>
      <c r="B3" s="1305"/>
      <c r="C3" s="1305"/>
      <c r="D3" s="1305"/>
      <c r="E3" s="1305"/>
      <c r="F3" s="1305"/>
      <c r="G3" s="1305"/>
      <c r="H3" s="1305"/>
      <c r="I3" s="1305"/>
      <c r="J3" s="1305"/>
      <c r="K3" s="1305"/>
      <c r="L3" s="1305"/>
      <c r="M3" s="1305"/>
      <c r="N3" s="1305"/>
      <c r="O3" s="1305"/>
      <c r="P3" s="1305"/>
      <c r="Q3" s="1305"/>
      <c r="R3" s="1305"/>
      <c r="S3" s="1305"/>
      <c r="T3" s="1305"/>
      <c r="U3" s="1305"/>
      <c r="V3" s="1305"/>
      <c r="W3" s="1305"/>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06" t="s">
        <v>64</v>
      </c>
      <c r="D5" s="1302"/>
      <c r="E5" s="1302" t="s">
        <v>123</v>
      </c>
      <c r="F5" s="1302"/>
      <c r="G5" s="1302" t="s">
        <v>122</v>
      </c>
      <c r="H5" s="1302"/>
      <c r="I5" s="1302" t="s">
        <v>353</v>
      </c>
      <c r="J5" s="1302"/>
      <c r="K5" s="1302" t="s">
        <v>362</v>
      </c>
      <c r="L5" s="1302"/>
      <c r="M5" s="1302" t="s">
        <v>12</v>
      </c>
      <c r="N5" s="1302"/>
      <c r="O5" s="1302" t="s">
        <v>363</v>
      </c>
      <c r="P5" s="1302"/>
      <c r="Q5" s="1302" t="s">
        <v>21</v>
      </c>
      <c r="R5" s="1303"/>
      <c r="S5" s="998" t="s">
        <v>7</v>
      </c>
      <c r="T5" s="997" t="s">
        <v>119</v>
      </c>
      <c r="U5" s="1300"/>
      <c r="V5" s="1267"/>
      <c r="W5" s="1301"/>
    </row>
    <row r="6" spans="1:23"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95" t="s">
        <v>7</v>
      </c>
      <c r="U6" s="976" t="s">
        <v>116</v>
      </c>
      <c r="V6" s="976" t="s">
        <v>115</v>
      </c>
      <c r="W6" s="978" t="s">
        <v>114</v>
      </c>
    </row>
    <row r="7" spans="1:23" ht="17.100000000000001" customHeight="1">
      <c r="A7" s="996">
        <v>0</v>
      </c>
      <c r="B7" s="988" t="s">
        <v>26</v>
      </c>
      <c r="C7" s="989">
        <v>0</v>
      </c>
      <c r="D7" s="991">
        <v>0</v>
      </c>
      <c r="E7" s="991">
        <v>5</v>
      </c>
      <c r="F7" s="991">
        <v>1</v>
      </c>
      <c r="G7" s="991">
        <v>2</v>
      </c>
      <c r="H7" s="991">
        <v>0</v>
      </c>
      <c r="I7" s="991">
        <v>36</v>
      </c>
      <c r="J7" s="991">
        <v>11</v>
      </c>
      <c r="K7" s="991">
        <v>51</v>
      </c>
      <c r="L7" s="991">
        <v>18</v>
      </c>
      <c r="M7" s="991">
        <v>141</v>
      </c>
      <c r="N7" s="991">
        <v>43</v>
      </c>
      <c r="O7" s="991">
        <v>1</v>
      </c>
      <c r="P7" s="991">
        <v>0</v>
      </c>
      <c r="Q7" s="991">
        <v>6</v>
      </c>
      <c r="R7" s="992">
        <v>2</v>
      </c>
      <c r="S7" s="985">
        <v>11</v>
      </c>
      <c r="T7" s="999">
        <v>328</v>
      </c>
      <c r="U7" s="993">
        <v>2</v>
      </c>
      <c r="V7" s="991">
        <v>2</v>
      </c>
      <c r="W7" s="994">
        <v>21</v>
      </c>
    </row>
    <row r="8" spans="1:23" ht="18">
      <c r="A8" s="247">
        <v>1</v>
      </c>
      <c r="B8" s="351" t="s">
        <v>27</v>
      </c>
      <c r="C8" s="51" t="s">
        <v>917</v>
      </c>
      <c r="D8" s="38" t="s">
        <v>917</v>
      </c>
      <c r="E8" s="38" t="s">
        <v>917</v>
      </c>
      <c r="F8" s="38" t="s">
        <v>917</v>
      </c>
      <c r="G8" s="38" t="s">
        <v>917</v>
      </c>
      <c r="H8" s="38" t="s">
        <v>917</v>
      </c>
      <c r="I8" s="38" t="s">
        <v>917</v>
      </c>
      <c r="J8" s="38" t="s">
        <v>917</v>
      </c>
      <c r="K8" s="38" t="s">
        <v>917</v>
      </c>
      <c r="L8" s="38" t="s">
        <v>917</v>
      </c>
      <c r="M8" s="38" t="s">
        <v>917</v>
      </c>
      <c r="N8" s="38" t="s">
        <v>917</v>
      </c>
      <c r="O8" s="38" t="s">
        <v>917</v>
      </c>
      <c r="P8" s="38" t="s">
        <v>917</v>
      </c>
      <c r="Q8" s="38" t="s">
        <v>917</v>
      </c>
      <c r="R8" s="39" t="s">
        <v>917</v>
      </c>
      <c r="S8" s="92" t="s">
        <v>917</v>
      </c>
      <c r="T8" s="352" t="s">
        <v>917</v>
      </c>
      <c r="U8" s="37" t="s">
        <v>917</v>
      </c>
      <c r="V8" s="38" t="s">
        <v>917</v>
      </c>
      <c r="W8" s="40" t="s">
        <v>917</v>
      </c>
    </row>
    <row r="9" spans="1:23" ht="18">
      <c r="A9" s="248">
        <v>2</v>
      </c>
      <c r="B9" s="322" t="s">
        <v>28</v>
      </c>
      <c r="C9" s="9">
        <v>0</v>
      </c>
      <c r="D9" s="7">
        <v>0</v>
      </c>
      <c r="E9" s="7">
        <v>0</v>
      </c>
      <c r="F9" s="7">
        <v>0</v>
      </c>
      <c r="G9" s="7">
        <v>0</v>
      </c>
      <c r="H9" s="7">
        <v>0</v>
      </c>
      <c r="I9" s="7">
        <v>0</v>
      </c>
      <c r="J9" s="7">
        <v>0</v>
      </c>
      <c r="K9" s="7">
        <v>0</v>
      </c>
      <c r="L9" s="7">
        <v>0</v>
      </c>
      <c r="M9" s="7">
        <v>0</v>
      </c>
      <c r="N9" s="7">
        <v>0</v>
      </c>
      <c r="O9" s="7">
        <v>0</v>
      </c>
      <c r="P9" s="7">
        <v>0</v>
      </c>
      <c r="Q9" s="7">
        <v>0</v>
      </c>
      <c r="R9" s="12">
        <v>0</v>
      </c>
      <c r="S9" s="58">
        <v>0</v>
      </c>
      <c r="T9" s="353">
        <v>0</v>
      </c>
      <c r="U9" s="34">
        <v>0</v>
      </c>
      <c r="V9" s="7">
        <v>0</v>
      </c>
      <c r="W9" s="32">
        <v>0</v>
      </c>
    </row>
    <row r="10" spans="1:23" ht="18">
      <c r="A10" s="248">
        <v>3</v>
      </c>
      <c r="B10" s="322" t="s">
        <v>29</v>
      </c>
      <c r="C10" s="9">
        <v>0</v>
      </c>
      <c r="D10" s="7">
        <v>0</v>
      </c>
      <c r="E10" s="7">
        <v>0</v>
      </c>
      <c r="F10" s="7">
        <v>0</v>
      </c>
      <c r="G10" s="7">
        <v>0</v>
      </c>
      <c r="H10" s="7">
        <v>0</v>
      </c>
      <c r="I10" s="7">
        <v>0</v>
      </c>
      <c r="J10" s="7">
        <v>0</v>
      </c>
      <c r="K10" s="7">
        <v>0</v>
      </c>
      <c r="L10" s="7">
        <v>0</v>
      </c>
      <c r="M10" s="7">
        <v>0</v>
      </c>
      <c r="N10" s="7">
        <v>0</v>
      </c>
      <c r="O10" s="7">
        <v>0</v>
      </c>
      <c r="P10" s="7">
        <v>0</v>
      </c>
      <c r="Q10" s="7">
        <v>0</v>
      </c>
      <c r="R10" s="12">
        <v>0</v>
      </c>
      <c r="S10" s="58">
        <v>0</v>
      </c>
      <c r="T10" s="353">
        <v>0</v>
      </c>
      <c r="U10" s="34">
        <v>0</v>
      </c>
      <c r="V10" s="7">
        <v>0</v>
      </c>
      <c r="W10" s="32">
        <v>0</v>
      </c>
    </row>
    <row r="11" spans="1:23" ht="17.100000000000001" customHeight="1">
      <c r="A11" s="248">
        <v>4</v>
      </c>
      <c r="B11" s="48" t="s">
        <v>30</v>
      </c>
      <c r="C11" s="9">
        <v>0</v>
      </c>
      <c r="D11" s="7">
        <v>0</v>
      </c>
      <c r="E11" s="7">
        <v>0</v>
      </c>
      <c r="F11" s="7">
        <v>0</v>
      </c>
      <c r="G11" s="7">
        <v>0</v>
      </c>
      <c r="H11" s="7">
        <v>0</v>
      </c>
      <c r="I11" s="7">
        <v>0</v>
      </c>
      <c r="J11" s="7">
        <v>0</v>
      </c>
      <c r="K11" s="7">
        <v>0</v>
      </c>
      <c r="L11" s="7">
        <v>0</v>
      </c>
      <c r="M11" s="7">
        <v>0</v>
      </c>
      <c r="N11" s="7">
        <v>0</v>
      </c>
      <c r="O11" s="7">
        <v>0</v>
      </c>
      <c r="P11" s="7">
        <v>0</v>
      </c>
      <c r="Q11" s="7">
        <v>0</v>
      </c>
      <c r="R11" s="12">
        <v>0</v>
      </c>
      <c r="S11" s="58">
        <v>0</v>
      </c>
      <c r="T11" s="353">
        <v>0</v>
      </c>
      <c r="U11" s="34">
        <v>0</v>
      </c>
      <c r="V11" s="7">
        <v>0</v>
      </c>
      <c r="W11" s="32">
        <v>0</v>
      </c>
    </row>
    <row r="12" spans="1:23" ht="18">
      <c r="A12" s="248">
        <v>5</v>
      </c>
      <c r="B12" s="322" t="s">
        <v>31</v>
      </c>
      <c r="C12" s="51" t="s">
        <v>917</v>
      </c>
      <c r="D12" s="38" t="s">
        <v>917</v>
      </c>
      <c r="E12" s="38" t="s">
        <v>917</v>
      </c>
      <c r="F12" s="38" t="s">
        <v>917</v>
      </c>
      <c r="G12" s="38" t="s">
        <v>917</v>
      </c>
      <c r="H12" s="38" t="s">
        <v>917</v>
      </c>
      <c r="I12" s="38" t="s">
        <v>917</v>
      </c>
      <c r="J12" s="38" t="s">
        <v>917</v>
      </c>
      <c r="K12" s="38" t="s">
        <v>917</v>
      </c>
      <c r="L12" s="38" t="s">
        <v>917</v>
      </c>
      <c r="M12" s="38" t="s">
        <v>917</v>
      </c>
      <c r="N12" s="38" t="s">
        <v>917</v>
      </c>
      <c r="O12" s="38" t="s">
        <v>917</v>
      </c>
      <c r="P12" s="38" t="s">
        <v>917</v>
      </c>
      <c r="Q12" s="38" t="s">
        <v>917</v>
      </c>
      <c r="R12" s="39" t="s">
        <v>917</v>
      </c>
      <c r="S12" s="92" t="s">
        <v>917</v>
      </c>
      <c r="T12" s="352" t="s">
        <v>917</v>
      </c>
      <c r="U12" s="37" t="s">
        <v>917</v>
      </c>
      <c r="V12" s="38" t="s">
        <v>917</v>
      </c>
      <c r="W12" s="40" t="s">
        <v>917</v>
      </c>
    </row>
    <row r="13" spans="1:23" ht="18">
      <c r="A13" s="248">
        <v>6</v>
      </c>
      <c r="B13" s="322" t="s">
        <v>32</v>
      </c>
      <c r="C13" s="9">
        <v>0</v>
      </c>
      <c r="D13" s="7">
        <v>0</v>
      </c>
      <c r="E13" s="7">
        <v>0</v>
      </c>
      <c r="F13" s="7">
        <v>0</v>
      </c>
      <c r="G13" s="7">
        <v>0</v>
      </c>
      <c r="H13" s="7">
        <v>0</v>
      </c>
      <c r="I13" s="7">
        <v>0</v>
      </c>
      <c r="J13" s="7">
        <v>0</v>
      </c>
      <c r="K13" s="7">
        <v>0</v>
      </c>
      <c r="L13" s="7">
        <v>0</v>
      </c>
      <c r="M13" s="7">
        <v>0</v>
      </c>
      <c r="N13" s="7">
        <v>0</v>
      </c>
      <c r="O13" s="7">
        <v>0</v>
      </c>
      <c r="P13" s="7">
        <v>0</v>
      </c>
      <c r="Q13" s="7">
        <v>0</v>
      </c>
      <c r="R13" s="12">
        <v>0</v>
      </c>
      <c r="S13" s="58">
        <v>0</v>
      </c>
      <c r="T13" s="353">
        <v>0</v>
      </c>
      <c r="U13" s="34">
        <v>0</v>
      </c>
      <c r="V13" s="7">
        <v>0</v>
      </c>
      <c r="W13" s="32">
        <v>0</v>
      </c>
    </row>
    <row r="14" spans="1:23" ht="18">
      <c r="A14" s="248">
        <v>7</v>
      </c>
      <c r="B14" s="322" t="s">
        <v>33</v>
      </c>
      <c r="C14" s="51" t="s">
        <v>917</v>
      </c>
      <c r="D14" s="38" t="s">
        <v>917</v>
      </c>
      <c r="E14" s="38" t="s">
        <v>917</v>
      </c>
      <c r="F14" s="38" t="s">
        <v>917</v>
      </c>
      <c r="G14" s="38" t="s">
        <v>917</v>
      </c>
      <c r="H14" s="38" t="s">
        <v>917</v>
      </c>
      <c r="I14" s="38" t="s">
        <v>917</v>
      </c>
      <c r="J14" s="38" t="s">
        <v>917</v>
      </c>
      <c r="K14" s="38" t="s">
        <v>917</v>
      </c>
      <c r="L14" s="38" t="s">
        <v>917</v>
      </c>
      <c r="M14" s="38" t="s">
        <v>917</v>
      </c>
      <c r="N14" s="38" t="s">
        <v>917</v>
      </c>
      <c r="O14" s="38" t="s">
        <v>917</v>
      </c>
      <c r="P14" s="38" t="s">
        <v>917</v>
      </c>
      <c r="Q14" s="38" t="s">
        <v>917</v>
      </c>
      <c r="R14" s="39" t="s">
        <v>917</v>
      </c>
      <c r="S14" s="92" t="s">
        <v>917</v>
      </c>
      <c r="T14" s="352" t="s">
        <v>917</v>
      </c>
      <c r="U14" s="37" t="s">
        <v>917</v>
      </c>
      <c r="V14" s="38" t="s">
        <v>917</v>
      </c>
      <c r="W14" s="40" t="s">
        <v>917</v>
      </c>
    </row>
    <row r="15" spans="1:23" ht="18">
      <c r="A15" s="248">
        <v>8</v>
      </c>
      <c r="B15" s="322" t="s">
        <v>34</v>
      </c>
      <c r="C15" s="9">
        <v>0</v>
      </c>
      <c r="D15" s="7">
        <v>0</v>
      </c>
      <c r="E15" s="7">
        <v>0</v>
      </c>
      <c r="F15" s="7">
        <v>0</v>
      </c>
      <c r="G15" s="7">
        <v>0</v>
      </c>
      <c r="H15" s="7">
        <v>0</v>
      </c>
      <c r="I15" s="7">
        <v>0</v>
      </c>
      <c r="J15" s="7">
        <v>0</v>
      </c>
      <c r="K15" s="7">
        <v>0</v>
      </c>
      <c r="L15" s="7">
        <v>0</v>
      </c>
      <c r="M15" s="7">
        <v>0</v>
      </c>
      <c r="N15" s="7">
        <v>0</v>
      </c>
      <c r="O15" s="7">
        <v>0</v>
      </c>
      <c r="P15" s="7">
        <v>0</v>
      </c>
      <c r="Q15" s="7">
        <v>0</v>
      </c>
      <c r="R15" s="12">
        <v>0</v>
      </c>
      <c r="S15" s="58">
        <v>0</v>
      </c>
      <c r="T15" s="353">
        <v>0</v>
      </c>
      <c r="U15" s="34">
        <v>0</v>
      </c>
      <c r="V15" s="7">
        <v>0</v>
      </c>
      <c r="W15" s="32">
        <v>0</v>
      </c>
    </row>
    <row r="16" spans="1:23" ht="18">
      <c r="A16" s="248">
        <v>9</v>
      </c>
      <c r="B16" s="322" t="s">
        <v>35</v>
      </c>
      <c r="C16" s="9">
        <v>0</v>
      </c>
      <c r="D16" s="7">
        <v>0</v>
      </c>
      <c r="E16" s="7">
        <v>0</v>
      </c>
      <c r="F16" s="7">
        <v>0</v>
      </c>
      <c r="G16" s="7">
        <v>0</v>
      </c>
      <c r="H16" s="7">
        <v>0</v>
      </c>
      <c r="I16" s="7">
        <v>0</v>
      </c>
      <c r="J16" s="7">
        <v>0</v>
      </c>
      <c r="K16" s="7">
        <v>0</v>
      </c>
      <c r="L16" s="7">
        <v>0</v>
      </c>
      <c r="M16" s="7">
        <v>0</v>
      </c>
      <c r="N16" s="7">
        <v>0</v>
      </c>
      <c r="O16" s="7">
        <v>0</v>
      </c>
      <c r="P16" s="7">
        <v>0</v>
      </c>
      <c r="Q16" s="7">
        <v>0</v>
      </c>
      <c r="R16" s="12">
        <v>0</v>
      </c>
      <c r="S16" s="58">
        <v>0</v>
      </c>
      <c r="T16" s="353">
        <v>0</v>
      </c>
      <c r="U16" s="34">
        <v>0</v>
      </c>
      <c r="V16" s="7">
        <v>0</v>
      </c>
      <c r="W16" s="32">
        <v>0</v>
      </c>
    </row>
    <row r="17" spans="1:23" ht="18">
      <c r="A17" s="248">
        <v>10</v>
      </c>
      <c r="B17" s="322" t="s">
        <v>36</v>
      </c>
      <c r="C17" s="9">
        <v>0</v>
      </c>
      <c r="D17" s="7">
        <v>0</v>
      </c>
      <c r="E17" s="7">
        <v>2</v>
      </c>
      <c r="F17" s="7">
        <v>0</v>
      </c>
      <c r="G17" s="7">
        <v>0</v>
      </c>
      <c r="H17" s="7">
        <v>0</v>
      </c>
      <c r="I17" s="7">
        <v>5</v>
      </c>
      <c r="J17" s="7">
        <v>1</v>
      </c>
      <c r="K17" s="7">
        <v>8</v>
      </c>
      <c r="L17" s="7">
        <v>1</v>
      </c>
      <c r="M17" s="7">
        <v>21</v>
      </c>
      <c r="N17" s="7">
        <v>8</v>
      </c>
      <c r="O17" s="7">
        <v>0</v>
      </c>
      <c r="P17" s="7">
        <v>0</v>
      </c>
      <c r="Q17" s="7">
        <v>2</v>
      </c>
      <c r="R17" s="12">
        <v>0</v>
      </c>
      <c r="S17" s="58">
        <v>3</v>
      </c>
      <c r="T17" s="353">
        <v>51</v>
      </c>
      <c r="U17" s="34">
        <v>0</v>
      </c>
      <c r="V17" s="7">
        <v>1</v>
      </c>
      <c r="W17" s="32">
        <v>0</v>
      </c>
    </row>
    <row r="18" spans="1:23" ht="18">
      <c r="A18" s="248">
        <v>11</v>
      </c>
      <c r="B18" s="322" t="s">
        <v>37</v>
      </c>
      <c r="C18" s="51" t="s">
        <v>917</v>
      </c>
      <c r="D18" s="38" t="s">
        <v>917</v>
      </c>
      <c r="E18" s="38" t="s">
        <v>917</v>
      </c>
      <c r="F18" s="38" t="s">
        <v>917</v>
      </c>
      <c r="G18" s="38" t="s">
        <v>917</v>
      </c>
      <c r="H18" s="38" t="s">
        <v>917</v>
      </c>
      <c r="I18" s="38" t="s">
        <v>917</v>
      </c>
      <c r="J18" s="38" t="s">
        <v>917</v>
      </c>
      <c r="K18" s="38" t="s">
        <v>917</v>
      </c>
      <c r="L18" s="38" t="s">
        <v>917</v>
      </c>
      <c r="M18" s="38" t="s">
        <v>917</v>
      </c>
      <c r="N18" s="38" t="s">
        <v>917</v>
      </c>
      <c r="O18" s="38" t="s">
        <v>917</v>
      </c>
      <c r="P18" s="38" t="s">
        <v>917</v>
      </c>
      <c r="Q18" s="38" t="s">
        <v>917</v>
      </c>
      <c r="R18" s="39" t="s">
        <v>917</v>
      </c>
      <c r="S18" s="92" t="s">
        <v>917</v>
      </c>
      <c r="T18" s="352" t="s">
        <v>917</v>
      </c>
      <c r="U18" s="37" t="s">
        <v>917</v>
      </c>
      <c r="V18" s="38" t="s">
        <v>917</v>
      </c>
      <c r="W18" s="40" t="s">
        <v>917</v>
      </c>
    </row>
    <row r="19" spans="1:23" ht="18">
      <c r="A19" s="248">
        <v>12</v>
      </c>
      <c r="B19" s="322" t="s">
        <v>38</v>
      </c>
      <c r="C19" s="9">
        <v>0</v>
      </c>
      <c r="D19" s="7">
        <v>0</v>
      </c>
      <c r="E19" s="7">
        <v>0</v>
      </c>
      <c r="F19" s="7">
        <v>0</v>
      </c>
      <c r="G19" s="7">
        <v>0</v>
      </c>
      <c r="H19" s="7">
        <v>0</v>
      </c>
      <c r="I19" s="7">
        <v>2</v>
      </c>
      <c r="J19" s="7">
        <v>0</v>
      </c>
      <c r="K19" s="7">
        <v>2</v>
      </c>
      <c r="L19" s="7">
        <v>0</v>
      </c>
      <c r="M19" s="7">
        <v>8</v>
      </c>
      <c r="N19" s="7">
        <v>6</v>
      </c>
      <c r="O19" s="7">
        <v>0</v>
      </c>
      <c r="P19" s="7">
        <v>0</v>
      </c>
      <c r="Q19" s="7">
        <v>0</v>
      </c>
      <c r="R19" s="12">
        <v>0</v>
      </c>
      <c r="S19" s="58">
        <v>0</v>
      </c>
      <c r="T19" s="353">
        <v>18</v>
      </c>
      <c r="U19" s="34">
        <v>0</v>
      </c>
      <c r="V19" s="7">
        <v>0</v>
      </c>
      <c r="W19" s="32">
        <v>1</v>
      </c>
    </row>
    <row r="20" spans="1:23" ht="18">
      <c r="A20" s="248">
        <v>13</v>
      </c>
      <c r="B20" s="322" t="s">
        <v>39</v>
      </c>
      <c r="C20" s="9">
        <v>0</v>
      </c>
      <c r="D20" s="7">
        <v>0</v>
      </c>
      <c r="E20" s="7">
        <v>0</v>
      </c>
      <c r="F20" s="7">
        <v>0</v>
      </c>
      <c r="G20" s="7">
        <v>0</v>
      </c>
      <c r="H20" s="7">
        <v>0</v>
      </c>
      <c r="I20" s="7">
        <v>0</v>
      </c>
      <c r="J20" s="7">
        <v>0</v>
      </c>
      <c r="K20" s="7">
        <v>0</v>
      </c>
      <c r="L20" s="7">
        <v>0</v>
      </c>
      <c r="M20" s="7">
        <v>0</v>
      </c>
      <c r="N20" s="7">
        <v>0</v>
      </c>
      <c r="O20" s="7">
        <v>0</v>
      </c>
      <c r="P20" s="7">
        <v>0</v>
      </c>
      <c r="Q20" s="7">
        <v>0</v>
      </c>
      <c r="R20" s="12">
        <v>0</v>
      </c>
      <c r="S20" s="58">
        <v>0</v>
      </c>
      <c r="T20" s="353">
        <v>0</v>
      </c>
      <c r="U20" s="34">
        <v>0</v>
      </c>
      <c r="V20" s="7">
        <v>0</v>
      </c>
      <c r="W20" s="32">
        <v>0</v>
      </c>
    </row>
    <row r="21" spans="1:23" ht="18">
      <c r="A21" s="248">
        <v>14</v>
      </c>
      <c r="B21" s="322" t="s">
        <v>40</v>
      </c>
      <c r="C21" s="9">
        <v>0</v>
      </c>
      <c r="D21" s="7">
        <v>0</v>
      </c>
      <c r="E21" s="7">
        <v>0</v>
      </c>
      <c r="F21" s="7">
        <v>0</v>
      </c>
      <c r="G21" s="7">
        <v>0</v>
      </c>
      <c r="H21" s="7">
        <v>0</v>
      </c>
      <c r="I21" s="7">
        <v>3</v>
      </c>
      <c r="J21" s="7">
        <v>2</v>
      </c>
      <c r="K21" s="7">
        <v>2</v>
      </c>
      <c r="L21" s="7">
        <v>0</v>
      </c>
      <c r="M21" s="7">
        <v>4</v>
      </c>
      <c r="N21" s="7">
        <v>3</v>
      </c>
      <c r="O21" s="7">
        <v>0</v>
      </c>
      <c r="P21" s="7">
        <v>0</v>
      </c>
      <c r="Q21" s="7">
        <v>0</v>
      </c>
      <c r="R21" s="12">
        <v>0</v>
      </c>
      <c r="S21" s="58">
        <v>2</v>
      </c>
      <c r="T21" s="353">
        <v>16</v>
      </c>
      <c r="U21" s="34">
        <v>0</v>
      </c>
      <c r="V21" s="7">
        <v>0</v>
      </c>
      <c r="W21" s="32">
        <v>0</v>
      </c>
    </row>
    <row r="22" spans="1:23" ht="18">
      <c r="A22" s="248">
        <v>15</v>
      </c>
      <c r="B22" s="322" t="s">
        <v>41</v>
      </c>
      <c r="C22" s="9">
        <v>0</v>
      </c>
      <c r="D22" s="7">
        <v>0</v>
      </c>
      <c r="E22" s="7">
        <v>0</v>
      </c>
      <c r="F22" s="7">
        <v>0</v>
      </c>
      <c r="G22" s="7">
        <v>0</v>
      </c>
      <c r="H22" s="7">
        <v>0</v>
      </c>
      <c r="I22" s="7">
        <v>0</v>
      </c>
      <c r="J22" s="7">
        <v>0</v>
      </c>
      <c r="K22" s="7">
        <v>6</v>
      </c>
      <c r="L22" s="7">
        <v>4</v>
      </c>
      <c r="M22" s="7">
        <v>2</v>
      </c>
      <c r="N22" s="7">
        <v>1</v>
      </c>
      <c r="O22" s="7">
        <v>0</v>
      </c>
      <c r="P22" s="7">
        <v>0</v>
      </c>
      <c r="Q22" s="7">
        <v>0</v>
      </c>
      <c r="R22" s="12">
        <v>0</v>
      </c>
      <c r="S22" s="58">
        <v>0</v>
      </c>
      <c r="T22" s="353">
        <v>13</v>
      </c>
      <c r="U22" s="34">
        <v>0</v>
      </c>
      <c r="V22" s="7">
        <v>0</v>
      </c>
      <c r="W22" s="32">
        <v>0</v>
      </c>
    </row>
    <row r="23" spans="1:23" ht="18">
      <c r="A23" s="248">
        <v>16</v>
      </c>
      <c r="B23" s="322" t="s">
        <v>42</v>
      </c>
      <c r="C23" s="9">
        <v>0</v>
      </c>
      <c r="D23" s="7">
        <v>0</v>
      </c>
      <c r="E23" s="7">
        <v>0</v>
      </c>
      <c r="F23" s="7">
        <v>0</v>
      </c>
      <c r="G23" s="7">
        <v>0</v>
      </c>
      <c r="H23" s="7">
        <v>0</v>
      </c>
      <c r="I23" s="7">
        <v>0</v>
      </c>
      <c r="J23" s="7">
        <v>0</v>
      </c>
      <c r="K23" s="7">
        <v>0</v>
      </c>
      <c r="L23" s="7">
        <v>0</v>
      </c>
      <c r="M23" s="7">
        <v>0</v>
      </c>
      <c r="N23" s="7">
        <v>0</v>
      </c>
      <c r="O23" s="7">
        <v>0</v>
      </c>
      <c r="P23" s="7">
        <v>0</v>
      </c>
      <c r="Q23" s="7">
        <v>0</v>
      </c>
      <c r="R23" s="12">
        <v>0</v>
      </c>
      <c r="S23" s="58">
        <v>0</v>
      </c>
      <c r="T23" s="353">
        <v>0</v>
      </c>
      <c r="U23" s="34">
        <v>0</v>
      </c>
      <c r="V23" s="7">
        <v>0</v>
      </c>
      <c r="W23" s="32">
        <v>0</v>
      </c>
    </row>
    <row r="24" spans="1:23" ht="18">
      <c r="A24" s="248">
        <v>17</v>
      </c>
      <c r="B24" s="322" t="s">
        <v>43</v>
      </c>
      <c r="C24" s="9">
        <v>0</v>
      </c>
      <c r="D24" s="7">
        <v>0</v>
      </c>
      <c r="E24" s="7">
        <v>0</v>
      </c>
      <c r="F24" s="7">
        <v>0</v>
      </c>
      <c r="G24" s="7">
        <v>0</v>
      </c>
      <c r="H24" s="7">
        <v>0</v>
      </c>
      <c r="I24" s="7">
        <v>0</v>
      </c>
      <c r="J24" s="7">
        <v>0</v>
      </c>
      <c r="K24" s="7">
        <v>0</v>
      </c>
      <c r="L24" s="7">
        <v>0</v>
      </c>
      <c r="M24" s="7">
        <v>0</v>
      </c>
      <c r="N24" s="7">
        <v>0</v>
      </c>
      <c r="O24" s="7">
        <v>0</v>
      </c>
      <c r="P24" s="7">
        <v>0</v>
      </c>
      <c r="Q24" s="7">
        <v>0</v>
      </c>
      <c r="R24" s="12">
        <v>0</v>
      </c>
      <c r="S24" s="58">
        <v>0</v>
      </c>
      <c r="T24" s="353">
        <v>0</v>
      </c>
      <c r="U24" s="34">
        <v>0</v>
      </c>
      <c r="V24" s="7">
        <v>0</v>
      </c>
      <c r="W24" s="32">
        <v>0</v>
      </c>
    </row>
    <row r="25" spans="1:23" ht="18">
      <c r="A25" s="248">
        <v>18</v>
      </c>
      <c r="B25" s="322" t="s">
        <v>44</v>
      </c>
      <c r="C25" s="51" t="s">
        <v>917</v>
      </c>
      <c r="D25" s="38" t="s">
        <v>917</v>
      </c>
      <c r="E25" s="38" t="s">
        <v>917</v>
      </c>
      <c r="F25" s="38" t="s">
        <v>917</v>
      </c>
      <c r="G25" s="38" t="s">
        <v>917</v>
      </c>
      <c r="H25" s="38" t="s">
        <v>917</v>
      </c>
      <c r="I25" s="38" t="s">
        <v>917</v>
      </c>
      <c r="J25" s="38" t="s">
        <v>917</v>
      </c>
      <c r="K25" s="38" t="s">
        <v>917</v>
      </c>
      <c r="L25" s="38" t="s">
        <v>917</v>
      </c>
      <c r="M25" s="38" t="s">
        <v>917</v>
      </c>
      <c r="N25" s="38" t="s">
        <v>917</v>
      </c>
      <c r="O25" s="38" t="s">
        <v>917</v>
      </c>
      <c r="P25" s="38" t="s">
        <v>917</v>
      </c>
      <c r="Q25" s="38" t="s">
        <v>917</v>
      </c>
      <c r="R25" s="39" t="s">
        <v>917</v>
      </c>
      <c r="S25" s="92" t="s">
        <v>917</v>
      </c>
      <c r="T25" s="352" t="s">
        <v>917</v>
      </c>
      <c r="U25" s="37" t="s">
        <v>917</v>
      </c>
      <c r="V25" s="38" t="s">
        <v>917</v>
      </c>
      <c r="W25" s="40" t="s">
        <v>917</v>
      </c>
    </row>
    <row r="26" spans="1:23" ht="18">
      <c r="A26" s="248">
        <v>19</v>
      </c>
      <c r="B26" s="322" t="s">
        <v>45</v>
      </c>
      <c r="C26" s="51" t="s">
        <v>917</v>
      </c>
      <c r="D26" s="38" t="s">
        <v>917</v>
      </c>
      <c r="E26" s="38" t="s">
        <v>917</v>
      </c>
      <c r="F26" s="38" t="s">
        <v>917</v>
      </c>
      <c r="G26" s="38" t="s">
        <v>917</v>
      </c>
      <c r="H26" s="38" t="s">
        <v>917</v>
      </c>
      <c r="I26" s="38" t="s">
        <v>917</v>
      </c>
      <c r="J26" s="38" t="s">
        <v>917</v>
      </c>
      <c r="K26" s="38" t="s">
        <v>917</v>
      </c>
      <c r="L26" s="38" t="s">
        <v>917</v>
      </c>
      <c r="M26" s="38" t="s">
        <v>917</v>
      </c>
      <c r="N26" s="38" t="s">
        <v>917</v>
      </c>
      <c r="O26" s="38" t="s">
        <v>917</v>
      </c>
      <c r="P26" s="38" t="s">
        <v>917</v>
      </c>
      <c r="Q26" s="38" t="s">
        <v>917</v>
      </c>
      <c r="R26" s="39" t="s">
        <v>917</v>
      </c>
      <c r="S26" s="92" t="s">
        <v>917</v>
      </c>
      <c r="T26" s="352" t="s">
        <v>917</v>
      </c>
      <c r="U26" s="37" t="s">
        <v>917</v>
      </c>
      <c r="V26" s="38" t="s">
        <v>917</v>
      </c>
      <c r="W26" s="40" t="s">
        <v>917</v>
      </c>
    </row>
    <row r="27" spans="1:23" ht="18">
      <c r="A27" s="248">
        <v>20</v>
      </c>
      <c r="B27" s="322" t="s">
        <v>46</v>
      </c>
      <c r="C27" s="9">
        <v>0</v>
      </c>
      <c r="D27" s="7">
        <v>0</v>
      </c>
      <c r="E27" s="7">
        <v>0</v>
      </c>
      <c r="F27" s="7">
        <v>0</v>
      </c>
      <c r="G27" s="7">
        <v>0</v>
      </c>
      <c r="H27" s="7">
        <v>0</v>
      </c>
      <c r="I27" s="7">
        <v>0</v>
      </c>
      <c r="J27" s="7">
        <v>0</v>
      </c>
      <c r="K27" s="7">
        <v>0</v>
      </c>
      <c r="L27" s="7">
        <v>0</v>
      </c>
      <c r="M27" s="7">
        <v>0</v>
      </c>
      <c r="N27" s="7">
        <v>0</v>
      </c>
      <c r="O27" s="7">
        <v>0</v>
      </c>
      <c r="P27" s="7">
        <v>0</v>
      </c>
      <c r="Q27" s="7">
        <v>0</v>
      </c>
      <c r="R27" s="12">
        <v>0</v>
      </c>
      <c r="S27" s="58">
        <v>0</v>
      </c>
      <c r="T27" s="353">
        <v>0</v>
      </c>
      <c r="U27" s="34">
        <v>0</v>
      </c>
      <c r="V27" s="7">
        <v>0</v>
      </c>
      <c r="W27" s="32">
        <v>0</v>
      </c>
    </row>
    <row r="28" spans="1:23" ht="18">
      <c r="A28" s="248">
        <v>21</v>
      </c>
      <c r="B28" s="322" t="s">
        <v>47</v>
      </c>
      <c r="C28" s="9">
        <v>0</v>
      </c>
      <c r="D28" s="7">
        <v>0</v>
      </c>
      <c r="E28" s="7">
        <v>0</v>
      </c>
      <c r="F28" s="7">
        <v>0</v>
      </c>
      <c r="G28" s="7">
        <v>1</v>
      </c>
      <c r="H28" s="7">
        <v>0</v>
      </c>
      <c r="I28" s="7">
        <v>4</v>
      </c>
      <c r="J28" s="7">
        <v>1</v>
      </c>
      <c r="K28" s="7">
        <v>4</v>
      </c>
      <c r="L28" s="7">
        <v>2</v>
      </c>
      <c r="M28" s="7">
        <v>13</v>
      </c>
      <c r="N28" s="7">
        <v>4</v>
      </c>
      <c r="O28" s="7">
        <v>1</v>
      </c>
      <c r="P28" s="7">
        <v>0</v>
      </c>
      <c r="Q28" s="7">
        <v>0</v>
      </c>
      <c r="R28" s="12">
        <v>0</v>
      </c>
      <c r="S28" s="58">
        <v>1</v>
      </c>
      <c r="T28" s="353">
        <v>31</v>
      </c>
      <c r="U28" s="34">
        <v>0</v>
      </c>
      <c r="V28" s="7">
        <v>0</v>
      </c>
      <c r="W28" s="32">
        <v>0</v>
      </c>
    </row>
    <row r="29" spans="1:23" ht="18">
      <c r="A29" s="248">
        <v>22</v>
      </c>
      <c r="B29" s="322" t="s">
        <v>48</v>
      </c>
      <c r="C29" s="9">
        <v>0</v>
      </c>
      <c r="D29" s="7">
        <v>0</v>
      </c>
      <c r="E29" s="7">
        <v>0</v>
      </c>
      <c r="F29" s="7">
        <v>1</v>
      </c>
      <c r="G29" s="7">
        <v>0</v>
      </c>
      <c r="H29" s="7">
        <v>0</v>
      </c>
      <c r="I29" s="7">
        <v>2</v>
      </c>
      <c r="J29" s="7">
        <v>0</v>
      </c>
      <c r="K29" s="7">
        <v>3</v>
      </c>
      <c r="L29" s="7">
        <v>1</v>
      </c>
      <c r="M29" s="7">
        <v>14</v>
      </c>
      <c r="N29" s="7">
        <v>3</v>
      </c>
      <c r="O29" s="7">
        <v>0</v>
      </c>
      <c r="P29" s="7">
        <v>0</v>
      </c>
      <c r="Q29" s="7">
        <v>2</v>
      </c>
      <c r="R29" s="12">
        <v>0</v>
      </c>
      <c r="S29" s="58">
        <v>2</v>
      </c>
      <c r="T29" s="353">
        <v>28</v>
      </c>
      <c r="U29" s="34">
        <v>0</v>
      </c>
      <c r="V29" s="7">
        <v>0</v>
      </c>
      <c r="W29" s="32">
        <v>0</v>
      </c>
    </row>
    <row r="30" spans="1:23" ht="18">
      <c r="A30" s="248">
        <v>23</v>
      </c>
      <c r="B30" s="322" t="s">
        <v>49</v>
      </c>
      <c r="C30" s="51" t="s">
        <v>917</v>
      </c>
      <c r="D30" s="38" t="s">
        <v>917</v>
      </c>
      <c r="E30" s="38" t="s">
        <v>917</v>
      </c>
      <c r="F30" s="38" t="s">
        <v>917</v>
      </c>
      <c r="G30" s="38" t="s">
        <v>917</v>
      </c>
      <c r="H30" s="38" t="s">
        <v>917</v>
      </c>
      <c r="I30" s="38" t="s">
        <v>917</v>
      </c>
      <c r="J30" s="38" t="s">
        <v>917</v>
      </c>
      <c r="K30" s="38" t="s">
        <v>917</v>
      </c>
      <c r="L30" s="38" t="s">
        <v>917</v>
      </c>
      <c r="M30" s="38" t="s">
        <v>917</v>
      </c>
      <c r="N30" s="38" t="s">
        <v>917</v>
      </c>
      <c r="O30" s="38" t="s">
        <v>917</v>
      </c>
      <c r="P30" s="38" t="s">
        <v>917</v>
      </c>
      <c r="Q30" s="38" t="s">
        <v>917</v>
      </c>
      <c r="R30" s="39" t="s">
        <v>917</v>
      </c>
      <c r="S30" s="92" t="s">
        <v>917</v>
      </c>
      <c r="T30" s="352" t="s">
        <v>917</v>
      </c>
      <c r="U30" s="37" t="s">
        <v>917</v>
      </c>
      <c r="V30" s="38" t="s">
        <v>917</v>
      </c>
      <c r="W30" s="40" t="s">
        <v>917</v>
      </c>
    </row>
    <row r="31" spans="1:23" ht="18">
      <c r="A31" s="248">
        <v>24</v>
      </c>
      <c r="B31" s="322" t="s">
        <v>50</v>
      </c>
      <c r="C31" s="51" t="s">
        <v>917</v>
      </c>
      <c r="D31" s="38" t="s">
        <v>917</v>
      </c>
      <c r="E31" s="38" t="s">
        <v>917</v>
      </c>
      <c r="F31" s="38" t="s">
        <v>917</v>
      </c>
      <c r="G31" s="38" t="s">
        <v>917</v>
      </c>
      <c r="H31" s="38" t="s">
        <v>917</v>
      </c>
      <c r="I31" s="38" t="s">
        <v>917</v>
      </c>
      <c r="J31" s="38" t="s">
        <v>917</v>
      </c>
      <c r="K31" s="38" t="s">
        <v>917</v>
      </c>
      <c r="L31" s="38" t="s">
        <v>917</v>
      </c>
      <c r="M31" s="38" t="s">
        <v>917</v>
      </c>
      <c r="N31" s="38" t="s">
        <v>917</v>
      </c>
      <c r="O31" s="38" t="s">
        <v>917</v>
      </c>
      <c r="P31" s="38" t="s">
        <v>917</v>
      </c>
      <c r="Q31" s="38" t="s">
        <v>917</v>
      </c>
      <c r="R31" s="39" t="s">
        <v>917</v>
      </c>
      <c r="S31" s="92" t="s">
        <v>917</v>
      </c>
      <c r="T31" s="352" t="s">
        <v>917</v>
      </c>
      <c r="U31" s="37" t="s">
        <v>917</v>
      </c>
      <c r="V31" s="38" t="s">
        <v>917</v>
      </c>
      <c r="W31" s="40" t="s">
        <v>917</v>
      </c>
    </row>
    <row r="32" spans="1:23" ht="18">
      <c r="A32" s="248">
        <v>25</v>
      </c>
      <c r="B32" s="322" t="s">
        <v>51</v>
      </c>
      <c r="C32" s="9">
        <v>0</v>
      </c>
      <c r="D32" s="7">
        <v>0</v>
      </c>
      <c r="E32" s="7">
        <v>0</v>
      </c>
      <c r="F32" s="7">
        <v>0</v>
      </c>
      <c r="G32" s="7">
        <v>1</v>
      </c>
      <c r="H32" s="7">
        <v>0</v>
      </c>
      <c r="I32" s="7">
        <v>13</v>
      </c>
      <c r="J32" s="7">
        <v>4</v>
      </c>
      <c r="K32" s="7">
        <v>5</v>
      </c>
      <c r="L32" s="7">
        <v>4</v>
      </c>
      <c r="M32" s="7">
        <v>23</v>
      </c>
      <c r="N32" s="7">
        <v>3</v>
      </c>
      <c r="O32" s="7">
        <v>0</v>
      </c>
      <c r="P32" s="7">
        <v>0</v>
      </c>
      <c r="Q32" s="7">
        <v>1</v>
      </c>
      <c r="R32" s="12">
        <v>0</v>
      </c>
      <c r="S32" s="58">
        <v>0</v>
      </c>
      <c r="T32" s="353">
        <v>54</v>
      </c>
      <c r="U32" s="34">
        <v>1</v>
      </c>
      <c r="V32" s="7">
        <v>1</v>
      </c>
      <c r="W32" s="32">
        <v>2</v>
      </c>
    </row>
    <row r="33" spans="1:23" ht="18">
      <c r="A33" s="248">
        <v>26</v>
      </c>
      <c r="B33" s="322" t="s">
        <v>52</v>
      </c>
      <c r="C33" s="9">
        <v>0</v>
      </c>
      <c r="D33" s="7">
        <v>0</v>
      </c>
      <c r="E33" s="7">
        <v>0</v>
      </c>
      <c r="F33" s="7">
        <v>0</v>
      </c>
      <c r="G33" s="7">
        <v>0</v>
      </c>
      <c r="H33" s="7">
        <v>0</v>
      </c>
      <c r="I33" s="7">
        <v>0</v>
      </c>
      <c r="J33" s="7">
        <v>0</v>
      </c>
      <c r="K33" s="7">
        <v>0</v>
      </c>
      <c r="L33" s="7">
        <v>0</v>
      </c>
      <c r="M33" s="7">
        <v>0</v>
      </c>
      <c r="N33" s="7">
        <v>0</v>
      </c>
      <c r="O33" s="7">
        <v>0</v>
      </c>
      <c r="P33" s="7">
        <v>0</v>
      </c>
      <c r="Q33" s="7">
        <v>0</v>
      </c>
      <c r="R33" s="12">
        <v>0</v>
      </c>
      <c r="S33" s="58">
        <v>0</v>
      </c>
      <c r="T33" s="353">
        <v>0</v>
      </c>
      <c r="U33" s="34">
        <v>0</v>
      </c>
      <c r="V33" s="7">
        <v>0</v>
      </c>
      <c r="W33" s="32">
        <v>0</v>
      </c>
    </row>
    <row r="34" spans="1:23" ht="18">
      <c r="A34" s="248">
        <v>27</v>
      </c>
      <c r="B34" s="322" t="s">
        <v>53</v>
      </c>
      <c r="C34" s="9">
        <v>0</v>
      </c>
      <c r="D34" s="7">
        <v>0</v>
      </c>
      <c r="E34" s="7">
        <v>0</v>
      </c>
      <c r="F34" s="7">
        <v>0</v>
      </c>
      <c r="G34" s="7">
        <v>0</v>
      </c>
      <c r="H34" s="7">
        <v>0</v>
      </c>
      <c r="I34" s="7">
        <v>0</v>
      </c>
      <c r="J34" s="7">
        <v>0</v>
      </c>
      <c r="K34" s="7">
        <v>0</v>
      </c>
      <c r="L34" s="7">
        <v>0</v>
      </c>
      <c r="M34" s="7">
        <v>0</v>
      </c>
      <c r="N34" s="7">
        <v>0</v>
      </c>
      <c r="O34" s="7">
        <v>0</v>
      </c>
      <c r="P34" s="7">
        <v>0</v>
      </c>
      <c r="Q34" s="7">
        <v>0</v>
      </c>
      <c r="R34" s="12">
        <v>0</v>
      </c>
      <c r="S34" s="58">
        <v>0</v>
      </c>
      <c r="T34" s="353">
        <v>0</v>
      </c>
      <c r="U34" s="34">
        <v>0</v>
      </c>
      <c r="V34" s="7">
        <v>0</v>
      </c>
      <c r="W34" s="32">
        <v>0</v>
      </c>
    </row>
    <row r="35" spans="1:23" ht="18.75" thickBot="1">
      <c r="A35" s="249">
        <v>28</v>
      </c>
      <c r="B35" s="354" t="s">
        <v>54</v>
      </c>
      <c r="C35" s="19">
        <v>0</v>
      </c>
      <c r="D35" s="16">
        <v>0</v>
      </c>
      <c r="E35" s="16">
        <v>3</v>
      </c>
      <c r="F35" s="16">
        <v>0</v>
      </c>
      <c r="G35" s="16">
        <v>0</v>
      </c>
      <c r="H35" s="16">
        <v>0</v>
      </c>
      <c r="I35" s="16">
        <v>4</v>
      </c>
      <c r="J35" s="16">
        <v>2</v>
      </c>
      <c r="K35" s="16">
        <v>17</v>
      </c>
      <c r="L35" s="16">
        <v>5</v>
      </c>
      <c r="M35" s="16">
        <v>39</v>
      </c>
      <c r="N35" s="16">
        <v>8</v>
      </c>
      <c r="O35" s="16">
        <v>0</v>
      </c>
      <c r="P35" s="16">
        <v>0</v>
      </c>
      <c r="Q35" s="16">
        <v>1</v>
      </c>
      <c r="R35" s="35">
        <v>1</v>
      </c>
      <c r="S35" s="59">
        <v>1</v>
      </c>
      <c r="T35" s="355">
        <v>81</v>
      </c>
      <c r="U35" s="21">
        <v>0</v>
      </c>
      <c r="V35" s="16">
        <v>0</v>
      </c>
      <c r="W35" s="33">
        <v>17</v>
      </c>
    </row>
    <row r="36" spans="1:23" ht="17.100000000000001" customHeight="1">
      <c r="A36" s="227" t="s">
        <v>467</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330584AF-547F-41A4-8995-A6A35A5CFD54}"/>
    <hyperlink ref="A43" location="'Table of Contents'!A1" display="Return to Table of Contents" xr:uid="{A2BAEC86-AA79-4837-9F51-B4E4819ACE1D}"/>
  </hyperlinks>
  <pageMargins left="0.2" right="0.2" top="0.5" bottom="0.5" header="0" footer="0"/>
  <pageSetup paperSize="5"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673B-5DB2-4B1C-BC72-1E01891784DF}">
  <dimension ref="A1:W43"/>
  <sheetViews>
    <sheetView showGridLines="0" topLeftCell="A23" zoomScaleNormal="100" workbookViewId="0">
      <selection activeCell="A43" sqref="A43"/>
    </sheetView>
  </sheetViews>
  <sheetFormatPr defaultColWidth="11" defaultRowHeight="15" customHeight="1"/>
  <cols>
    <col min="1" max="1" width="9.625" style="50" customWidth="1"/>
    <col min="2" max="2" width="36.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1023" t="s">
        <v>918</v>
      </c>
    </row>
    <row r="2" spans="1:23" ht="121.9" customHeight="1">
      <c r="A2" s="1132" t="s">
        <v>503</v>
      </c>
      <c r="B2" s="1212"/>
      <c r="C2" s="1212"/>
      <c r="D2" s="1212"/>
      <c r="E2" s="1212"/>
      <c r="F2" s="1212"/>
      <c r="G2" s="1212"/>
      <c r="H2" s="1212"/>
      <c r="I2" s="1212"/>
      <c r="J2" s="1212"/>
      <c r="K2" s="1212"/>
      <c r="L2" s="1212"/>
      <c r="M2" s="1212"/>
      <c r="N2" s="1212"/>
      <c r="O2" s="1212"/>
      <c r="P2" s="1212"/>
      <c r="Q2" s="1212"/>
      <c r="R2" s="1212"/>
      <c r="S2" s="1212"/>
      <c r="T2" s="1212"/>
      <c r="U2" s="1212"/>
      <c r="V2" s="1212"/>
      <c r="W2" s="1212"/>
    </row>
    <row r="3" spans="1:23" ht="27.6" customHeight="1" thickBot="1">
      <c r="A3" s="1304" t="s">
        <v>916</v>
      </c>
      <c r="B3" s="1305"/>
      <c r="C3" s="1305"/>
      <c r="D3" s="1305"/>
      <c r="E3" s="1305"/>
      <c r="F3" s="1305"/>
      <c r="G3" s="1305"/>
      <c r="H3" s="1305"/>
      <c r="I3" s="1305"/>
      <c r="J3" s="1305"/>
      <c r="K3" s="1305"/>
      <c r="L3" s="1305"/>
      <c r="M3" s="1305"/>
      <c r="N3" s="1305"/>
      <c r="O3" s="1305"/>
      <c r="P3" s="1305"/>
      <c r="Q3" s="1305"/>
      <c r="R3" s="1305"/>
      <c r="S3" s="1305"/>
      <c r="T3" s="1305"/>
      <c r="U3" s="1305"/>
      <c r="V3" s="1305"/>
      <c r="W3" s="1305"/>
    </row>
    <row r="4" spans="1:23" ht="17.100000000000001" customHeight="1">
      <c r="A4" s="1275" t="s">
        <v>360</v>
      </c>
      <c r="B4" s="1266" t="s">
        <v>359</v>
      </c>
      <c r="C4" s="1309" t="s">
        <v>475</v>
      </c>
      <c r="D4" s="1310"/>
      <c r="E4" s="1310"/>
      <c r="F4" s="1310"/>
      <c r="G4" s="1310"/>
      <c r="H4" s="1310"/>
      <c r="I4" s="1310"/>
      <c r="J4" s="1310"/>
      <c r="K4" s="1310"/>
      <c r="L4" s="1310"/>
      <c r="M4" s="1310"/>
      <c r="N4" s="1310"/>
      <c r="O4" s="1310"/>
      <c r="P4" s="1310"/>
      <c r="Q4" s="1310"/>
      <c r="R4" s="1310"/>
      <c r="S4" s="1310"/>
      <c r="T4" s="1311"/>
      <c r="U4" s="1298" t="s">
        <v>118</v>
      </c>
      <c r="V4" s="1265"/>
      <c r="W4" s="1299"/>
    </row>
    <row r="5" spans="1:23" ht="35.1" customHeight="1">
      <c r="A5" s="1276"/>
      <c r="B5" s="1278"/>
      <c r="C5" s="1312" t="s">
        <v>64</v>
      </c>
      <c r="D5" s="1307"/>
      <c r="E5" s="1303" t="s">
        <v>123</v>
      </c>
      <c r="F5" s="1307"/>
      <c r="G5" s="1303" t="s">
        <v>122</v>
      </c>
      <c r="H5" s="1307"/>
      <c r="I5" s="1303" t="s">
        <v>353</v>
      </c>
      <c r="J5" s="1307"/>
      <c r="K5" s="1303" t="s">
        <v>362</v>
      </c>
      <c r="L5" s="1307"/>
      <c r="M5" s="1303" t="s">
        <v>12</v>
      </c>
      <c r="N5" s="1307"/>
      <c r="O5" s="1303" t="s">
        <v>363</v>
      </c>
      <c r="P5" s="1307"/>
      <c r="Q5" s="1303" t="s">
        <v>21</v>
      </c>
      <c r="R5" s="1308"/>
      <c r="S5" s="998" t="s">
        <v>7</v>
      </c>
      <c r="T5" s="998" t="s">
        <v>119</v>
      </c>
      <c r="U5" s="1300"/>
      <c r="V5" s="1267"/>
      <c r="W5" s="1301"/>
    </row>
    <row r="6" spans="1:23"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74" t="s">
        <v>7</v>
      </c>
      <c r="U6" s="975" t="s">
        <v>116</v>
      </c>
      <c r="V6" s="976" t="s">
        <v>115</v>
      </c>
      <c r="W6" s="978" t="s">
        <v>114</v>
      </c>
    </row>
    <row r="7" spans="1:23" ht="17.100000000000001" customHeight="1">
      <c r="A7" s="996">
        <v>0</v>
      </c>
      <c r="B7" s="988" t="s">
        <v>26</v>
      </c>
      <c r="C7" s="989">
        <v>2</v>
      </c>
      <c r="D7" s="991">
        <v>0</v>
      </c>
      <c r="E7" s="991">
        <v>3</v>
      </c>
      <c r="F7" s="991">
        <v>2</v>
      </c>
      <c r="G7" s="991">
        <v>0</v>
      </c>
      <c r="H7" s="991">
        <v>0</v>
      </c>
      <c r="I7" s="991">
        <v>13</v>
      </c>
      <c r="J7" s="991">
        <v>5</v>
      </c>
      <c r="K7" s="991">
        <v>11</v>
      </c>
      <c r="L7" s="991">
        <v>3</v>
      </c>
      <c r="M7" s="991">
        <v>26</v>
      </c>
      <c r="N7" s="991">
        <v>8</v>
      </c>
      <c r="O7" s="991">
        <v>0</v>
      </c>
      <c r="P7" s="991">
        <v>0</v>
      </c>
      <c r="Q7" s="991">
        <v>0</v>
      </c>
      <c r="R7" s="992">
        <v>0</v>
      </c>
      <c r="S7" s="985">
        <v>1</v>
      </c>
      <c r="T7" s="985">
        <v>74</v>
      </c>
      <c r="U7" s="993">
        <v>2</v>
      </c>
      <c r="V7" s="991">
        <v>2</v>
      </c>
      <c r="W7" s="994">
        <v>10</v>
      </c>
    </row>
    <row r="8" spans="1:23" ht="18">
      <c r="A8" s="247">
        <v>1</v>
      </c>
      <c r="B8" s="351" t="s">
        <v>27</v>
      </c>
      <c r="C8" s="51">
        <v>0</v>
      </c>
      <c r="D8" s="38">
        <v>0</v>
      </c>
      <c r="E8" s="38">
        <v>0</v>
      </c>
      <c r="F8" s="38">
        <v>0</v>
      </c>
      <c r="G8" s="38">
        <v>0</v>
      </c>
      <c r="H8" s="38">
        <v>0</v>
      </c>
      <c r="I8" s="38">
        <v>0</v>
      </c>
      <c r="J8" s="38">
        <v>0</v>
      </c>
      <c r="K8" s="38">
        <v>0</v>
      </c>
      <c r="L8" s="38">
        <v>0</v>
      </c>
      <c r="M8" s="38">
        <v>0</v>
      </c>
      <c r="N8" s="38">
        <v>0</v>
      </c>
      <c r="O8" s="38">
        <v>0</v>
      </c>
      <c r="P8" s="38">
        <v>0</v>
      </c>
      <c r="Q8" s="38">
        <v>0</v>
      </c>
      <c r="R8" s="39">
        <v>0</v>
      </c>
      <c r="S8" s="92">
        <v>0</v>
      </c>
      <c r="T8" s="92">
        <v>0</v>
      </c>
      <c r="U8" s="37">
        <v>0</v>
      </c>
      <c r="V8" s="38">
        <v>0</v>
      </c>
      <c r="W8" s="40">
        <v>0</v>
      </c>
    </row>
    <row r="9" spans="1:23" ht="18">
      <c r="A9" s="248">
        <v>2</v>
      </c>
      <c r="B9" s="322" t="s">
        <v>28</v>
      </c>
      <c r="C9" s="9">
        <v>1</v>
      </c>
      <c r="D9" s="7">
        <v>0</v>
      </c>
      <c r="E9" s="7">
        <v>0</v>
      </c>
      <c r="F9" s="7">
        <v>0</v>
      </c>
      <c r="G9" s="7">
        <v>0</v>
      </c>
      <c r="H9" s="7">
        <v>0</v>
      </c>
      <c r="I9" s="7">
        <v>8</v>
      </c>
      <c r="J9" s="7">
        <v>1</v>
      </c>
      <c r="K9" s="7">
        <v>4</v>
      </c>
      <c r="L9" s="7">
        <v>0</v>
      </c>
      <c r="M9" s="7">
        <v>4</v>
      </c>
      <c r="N9" s="7">
        <v>0</v>
      </c>
      <c r="O9" s="7">
        <v>0</v>
      </c>
      <c r="P9" s="7">
        <v>0</v>
      </c>
      <c r="Q9" s="7">
        <v>0</v>
      </c>
      <c r="R9" s="12">
        <v>0</v>
      </c>
      <c r="S9" s="58">
        <v>0</v>
      </c>
      <c r="T9" s="58">
        <v>18</v>
      </c>
      <c r="U9" s="34">
        <v>0</v>
      </c>
      <c r="V9" s="7">
        <v>1</v>
      </c>
      <c r="W9" s="32">
        <v>0</v>
      </c>
    </row>
    <row r="10" spans="1:23" ht="18">
      <c r="A10" s="248">
        <v>3</v>
      </c>
      <c r="B10" s="322" t="s">
        <v>29</v>
      </c>
      <c r="C10" s="9">
        <v>0</v>
      </c>
      <c r="D10" s="7">
        <v>0</v>
      </c>
      <c r="E10" s="7">
        <v>0</v>
      </c>
      <c r="F10" s="7">
        <v>0</v>
      </c>
      <c r="G10" s="7">
        <v>0</v>
      </c>
      <c r="H10" s="7">
        <v>0</v>
      </c>
      <c r="I10" s="7">
        <v>0</v>
      </c>
      <c r="J10" s="7">
        <v>0</v>
      </c>
      <c r="K10" s="7">
        <v>0</v>
      </c>
      <c r="L10" s="7">
        <v>0</v>
      </c>
      <c r="M10" s="7">
        <v>0</v>
      </c>
      <c r="N10" s="7">
        <v>0</v>
      </c>
      <c r="O10" s="7">
        <v>0</v>
      </c>
      <c r="P10" s="7">
        <v>0</v>
      </c>
      <c r="Q10" s="7">
        <v>0</v>
      </c>
      <c r="R10" s="12">
        <v>0</v>
      </c>
      <c r="S10" s="58">
        <v>0</v>
      </c>
      <c r="T10" s="58">
        <v>0</v>
      </c>
      <c r="U10" s="34">
        <v>0</v>
      </c>
      <c r="V10" s="7">
        <v>0</v>
      </c>
      <c r="W10" s="32">
        <v>0</v>
      </c>
    </row>
    <row r="11" spans="1:23" ht="17.100000000000001" customHeight="1">
      <c r="A11" s="248">
        <v>4</v>
      </c>
      <c r="B11" s="48" t="s">
        <v>30</v>
      </c>
      <c r="C11" s="9">
        <v>0</v>
      </c>
      <c r="D11" s="7">
        <v>0</v>
      </c>
      <c r="E11" s="7">
        <v>0</v>
      </c>
      <c r="F11" s="7">
        <v>0</v>
      </c>
      <c r="G11" s="7">
        <v>0</v>
      </c>
      <c r="H11" s="7">
        <v>0</v>
      </c>
      <c r="I11" s="7">
        <v>0</v>
      </c>
      <c r="J11" s="7">
        <v>0</v>
      </c>
      <c r="K11" s="7">
        <v>0</v>
      </c>
      <c r="L11" s="7">
        <v>0</v>
      </c>
      <c r="M11" s="7">
        <v>0</v>
      </c>
      <c r="N11" s="7">
        <v>0</v>
      </c>
      <c r="O11" s="7">
        <v>0</v>
      </c>
      <c r="P11" s="7">
        <v>0</v>
      </c>
      <c r="Q11" s="7">
        <v>0</v>
      </c>
      <c r="R11" s="12">
        <v>0</v>
      </c>
      <c r="S11" s="58">
        <v>0</v>
      </c>
      <c r="T11" s="58">
        <v>0</v>
      </c>
      <c r="U11" s="34">
        <v>0</v>
      </c>
      <c r="V11" s="7">
        <v>0</v>
      </c>
      <c r="W11" s="32">
        <v>0</v>
      </c>
    </row>
    <row r="12" spans="1:23" ht="18">
      <c r="A12" s="248">
        <v>5</v>
      </c>
      <c r="B12" s="322" t="s">
        <v>31</v>
      </c>
      <c r="C12" s="9">
        <v>0</v>
      </c>
      <c r="D12" s="7">
        <v>0</v>
      </c>
      <c r="E12" s="7">
        <v>0</v>
      </c>
      <c r="F12" s="7">
        <v>0</v>
      </c>
      <c r="G12" s="7">
        <v>0</v>
      </c>
      <c r="H12" s="7">
        <v>0</v>
      </c>
      <c r="I12" s="7">
        <v>0</v>
      </c>
      <c r="J12" s="7">
        <v>0</v>
      </c>
      <c r="K12" s="7">
        <v>0</v>
      </c>
      <c r="L12" s="7">
        <v>0</v>
      </c>
      <c r="M12" s="7">
        <v>0</v>
      </c>
      <c r="N12" s="7">
        <v>0</v>
      </c>
      <c r="O12" s="7">
        <v>0</v>
      </c>
      <c r="P12" s="7">
        <v>0</v>
      </c>
      <c r="Q12" s="7">
        <v>0</v>
      </c>
      <c r="R12" s="12">
        <v>0</v>
      </c>
      <c r="S12" s="58">
        <v>0</v>
      </c>
      <c r="T12" s="58">
        <v>0</v>
      </c>
      <c r="U12" s="34">
        <v>0</v>
      </c>
      <c r="V12" s="7">
        <v>0</v>
      </c>
      <c r="W12" s="32">
        <v>0</v>
      </c>
    </row>
    <row r="13" spans="1:23" ht="18">
      <c r="A13" s="248">
        <v>6</v>
      </c>
      <c r="B13" s="322" t="s">
        <v>32</v>
      </c>
      <c r="C13" s="9">
        <v>0</v>
      </c>
      <c r="D13" s="7">
        <v>0</v>
      </c>
      <c r="E13" s="7">
        <v>0</v>
      </c>
      <c r="F13" s="7">
        <v>0</v>
      </c>
      <c r="G13" s="7">
        <v>0</v>
      </c>
      <c r="H13" s="7">
        <v>0</v>
      </c>
      <c r="I13" s="7">
        <v>0</v>
      </c>
      <c r="J13" s="7">
        <v>0</v>
      </c>
      <c r="K13" s="7">
        <v>0</v>
      </c>
      <c r="L13" s="7">
        <v>0</v>
      </c>
      <c r="M13" s="7">
        <v>0</v>
      </c>
      <c r="N13" s="7">
        <v>0</v>
      </c>
      <c r="O13" s="7">
        <v>0</v>
      </c>
      <c r="P13" s="7">
        <v>0</v>
      </c>
      <c r="Q13" s="7">
        <v>0</v>
      </c>
      <c r="R13" s="12">
        <v>0</v>
      </c>
      <c r="S13" s="58">
        <v>0</v>
      </c>
      <c r="T13" s="58">
        <v>0</v>
      </c>
      <c r="U13" s="34">
        <v>0</v>
      </c>
      <c r="V13" s="7">
        <v>0</v>
      </c>
      <c r="W13" s="32">
        <v>0</v>
      </c>
    </row>
    <row r="14" spans="1:23" ht="18">
      <c r="A14" s="248">
        <v>7</v>
      </c>
      <c r="B14" s="322" t="s">
        <v>33</v>
      </c>
      <c r="C14" s="9">
        <v>0</v>
      </c>
      <c r="D14" s="7">
        <v>0</v>
      </c>
      <c r="E14" s="7">
        <v>0</v>
      </c>
      <c r="F14" s="7">
        <v>0</v>
      </c>
      <c r="G14" s="7">
        <v>0</v>
      </c>
      <c r="H14" s="7">
        <v>0</v>
      </c>
      <c r="I14" s="7">
        <v>0</v>
      </c>
      <c r="J14" s="7">
        <v>0</v>
      </c>
      <c r="K14" s="7">
        <v>0</v>
      </c>
      <c r="L14" s="7">
        <v>0</v>
      </c>
      <c r="M14" s="7">
        <v>0</v>
      </c>
      <c r="N14" s="7">
        <v>0</v>
      </c>
      <c r="O14" s="7">
        <v>0</v>
      </c>
      <c r="P14" s="7">
        <v>0</v>
      </c>
      <c r="Q14" s="7">
        <v>0</v>
      </c>
      <c r="R14" s="12">
        <v>0</v>
      </c>
      <c r="S14" s="58">
        <v>0</v>
      </c>
      <c r="T14" s="58">
        <v>0</v>
      </c>
      <c r="U14" s="34">
        <v>0</v>
      </c>
      <c r="V14" s="7">
        <v>0</v>
      </c>
      <c r="W14" s="32">
        <v>0</v>
      </c>
    </row>
    <row r="15" spans="1:23" ht="18">
      <c r="A15" s="248">
        <v>8</v>
      </c>
      <c r="B15" s="322" t="s">
        <v>34</v>
      </c>
      <c r="C15" s="9">
        <v>0</v>
      </c>
      <c r="D15" s="7">
        <v>0</v>
      </c>
      <c r="E15" s="7">
        <v>0</v>
      </c>
      <c r="F15" s="7">
        <v>0</v>
      </c>
      <c r="G15" s="7">
        <v>0</v>
      </c>
      <c r="H15" s="7">
        <v>0</v>
      </c>
      <c r="I15" s="7">
        <v>0</v>
      </c>
      <c r="J15" s="7">
        <v>0</v>
      </c>
      <c r="K15" s="7">
        <v>0</v>
      </c>
      <c r="L15" s="7">
        <v>0</v>
      </c>
      <c r="M15" s="7">
        <v>0</v>
      </c>
      <c r="N15" s="7">
        <v>0</v>
      </c>
      <c r="O15" s="7">
        <v>0</v>
      </c>
      <c r="P15" s="7">
        <v>0</v>
      </c>
      <c r="Q15" s="7">
        <v>0</v>
      </c>
      <c r="R15" s="12">
        <v>0</v>
      </c>
      <c r="S15" s="58">
        <v>0</v>
      </c>
      <c r="T15" s="58">
        <v>0</v>
      </c>
      <c r="U15" s="34">
        <v>0</v>
      </c>
      <c r="V15" s="7">
        <v>0</v>
      </c>
      <c r="W15" s="32">
        <v>0</v>
      </c>
    </row>
    <row r="16" spans="1:23" ht="18">
      <c r="A16" s="248">
        <v>9</v>
      </c>
      <c r="B16" s="322" t="s">
        <v>35</v>
      </c>
      <c r="C16" s="9">
        <v>0</v>
      </c>
      <c r="D16" s="7">
        <v>0</v>
      </c>
      <c r="E16" s="7">
        <v>0</v>
      </c>
      <c r="F16" s="7">
        <v>0</v>
      </c>
      <c r="G16" s="7">
        <v>0</v>
      </c>
      <c r="H16" s="7">
        <v>0</v>
      </c>
      <c r="I16" s="7">
        <v>0</v>
      </c>
      <c r="J16" s="7">
        <v>0</v>
      </c>
      <c r="K16" s="7">
        <v>0</v>
      </c>
      <c r="L16" s="7">
        <v>0</v>
      </c>
      <c r="M16" s="7">
        <v>0</v>
      </c>
      <c r="N16" s="7">
        <v>0</v>
      </c>
      <c r="O16" s="7">
        <v>0</v>
      </c>
      <c r="P16" s="7">
        <v>0</v>
      </c>
      <c r="Q16" s="7">
        <v>0</v>
      </c>
      <c r="R16" s="12">
        <v>0</v>
      </c>
      <c r="S16" s="58">
        <v>0</v>
      </c>
      <c r="T16" s="58">
        <v>0</v>
      </c>
      <c r="U16" s="34">
        <v>0</v>
      </c>
      <c r="V16" s="7">
        <v>0</v>
      </c>
      <c r="W16" s="32">
        <v>0</v>
      </c>
    </row>
    <row r="17" spans="1:23" ht="18">
      <c r="A17" s="248">
        <v>10</v>
      </c>
      <c r="B17" s="322" t="s">
        <v>36</v>
      </c>
      <c r="C17" s="9">
        <v>0</v>
      </c>
      <c r="D17" s="7">
        <v>0</v>
      </c>
      <c r="E17" s="7">
        <v>0</v>
      </c>
      <c r="F17" s="7">
        <v>0</v>
      </c>
      <c r="G17" s="7">
        <v>0</v>
      </c>
      <c r="H17" s="7">
        <v>0</v>
      </c>
      <c r="I17" s="7">
        <v>0</v>
      </c>
      <c r="J17" s="7">
        <v>0</v>
      </c>
      <c r="K17" s="7">
        <v>0</v>
      </c>
      <c r="L17" s="7">
        <v>0</v>
      </c>
      <c r="M17" s="7">
        <v>0</v>
      </c>
      <c r="N17" s="7">
        <v>0</v>
      </c>
      <c r="O17" s="7">
        <v>0</v>
      </c>
      <c r="P17" s="7">
        <v>0</v>
      </c>
      <c r="Q17" s="7">
        <v>0</v>
      </c>
      <c r="R17" s="12">
        <v>0</v>
      </c>
      <c r="S17" s="58">
        <v>0</v>
      </c>
      <c r="T17" s="58">
        <v>0</v>
      </c>
      <c r="U17" s="34">
        <v>0</v>
      </c>
      <c r="V17" s="7">
        <v>0</v>
      </c>
      <c r="W17" s="32">
        <v>0</v>
      </c>
    </row>
    <row r="18" spans="1:23" ht="18">
      <c r="A18" s="248">
        <v>11</v>
      </c>
      <c r="B18" s="322" t="s">
        <v>37</v>
      </c>
      <c r="C18" s="9">
        <v>0</v>
      </c>
      <c r="D18" s="7">
        <v>0</v>
      </c>
      <c r="E18" s="7">
        <v>0</v>
      </c>
      <c r="F18" s="7">
        <v>0</v>
      </c>
      <c r="G18" s="7">
        <v>0</v>
      </c>
      <c r="H18" s="7">
        <v>0</v>
      </c>
      <c r="I18" s="7">
        <v>0</v>
      </c>
      <c r="J18" s="7">
        <v>0</v>
      </c>
      <c r="K18" s="7">
        <v>0</v>
      </c>
      <c r="L18" s="7">
        <v>0</v>
      </c>
      <c r="M18" s="7">
        <v>0</v>
      </c>
      <c r="N18" s="7">
        <v>0</v>
      </c>
      <c r="O18" s="7">
        <v>0</v>
      </c>
      <c r="P18" s="7">
        <v>0</v>
      </c>
      <c r="Q18" s="7">
        <v>0</v>
      </c>
      <c r="R18" s="12">
        <v>0</v>
      </c>
      <c r="S18" s="58">
        <v>0</v>
      </c>
      <c r="T18" s="58">
        <v>0</v>
      </c>
      <c r="U18" s="34">
        <v>0</v>
      </c>
      <c r="V18" s="7">
        <v>0</v>
      </c>
      <c r="W18" s="32">
        <v>0</v>
      </c>
    </row>
    <row r="19" spans="1:23" ht="18">
      <c r="A19" s="248">
        <v>12</v>
      </c>
      <c r="B19" s="322" t="s">
        <v>38</v>
      </c>
      <c r="C19" s="9">
        <v>0</v>
      </c>
      <c r="D19" s="7">
        <v>0</v>
      </c>
      <c r="E19" s="7">
        <v>0</v>
      </c>
      <c r="F19" s="7">
        <v>0</v>
      </c>
      <c r="G19" s="7">
        <v>0</v>
      </c>
      <c r="H19" s="7">
        <v>0</v>
      </c>
      <c r="I19" s="7">
        <v>0</v>
      </c>
      <c r="J19" s="7">
        <v>0</v>
      </c>
      <c r="K19" s="7">
        <v>0</v>
      </c>
      <c r="L19" s="7">
        <v>0</v>
      </c>
      <c r="M19" s="7">
        <v>0</v>
      </c>
      <c r="N19" s="7">
        <v>0</v>
      </c>
      <c r="O19" s="7">
        <v>0</v>
      </c>
      <c r="P19" s="7">
        <v>0</v>
      </c>
      <c r="Q19" s="7">
        <v>0</v>
      </c>
      <c r="R19" s="12">
        <v>0</v>
      </c>
      <c r="S19" s="58">
        <v>0</v>
      </c>
      <c r="T19" s="58">
        <v>0</v>
      </c>
      <c r="U19" s="34">
        <v>0</v>
      </c>
      <c r="V19" s="7">
        <v>0</v>
      </c>
      <c r="W19" s="32">
        <v>0</v>
      </c>
    </row>
    <row r="20" spans="1:23" ht="18">
      <c r="A20" s="248">
        <v>13</v>
      </c>
      <c r="B20" s="322" t="s">
        <v>39</v>
      </c>
      <c r="C20" s="9">
        <v>0</v>
      </c>
      <c r="D20" s="7">
        <v>0</v>
      </c>
      <c r="E20" s="7">
        <v>0</v>
      </c>
      <c r="F20" s="7">
        <v>0</v>
      </c>
      <c r="G20" s="7">
        <v>0</v>
      </c>
      <c r="H20" s="7">
        <v>0</v>
      </c>
      <c r="I20" s="7">
        <v>0</v>
      </c>
      <c r="J20" s="7">
        <v>0</v>
      </c>
      <c r="K20" s="7">
        <v>0</v>
      </c>
      <c r="L20" s="7">
        <v>0</v>
      </c>
      <c r="M20" s="7">
        <v>0</v>
      </c>
      <c r="N20" s="7">
        <v>0</v>
      </c>
      <c r="O20" s="7">
        <v>0</v>
      </c>
      <c r="P20" s="7">
        <v>0</v>
      </c>
      <c r="Q20" s="7">
        <v>0</v>
      </c>
      <c r="R20" s="12">
        <v>0</v>
      </c>
      <c r="S20" s="58">
        <v>0</v>
      </c>
      <c r="T20" s="58">
        <v>0</v>
      </c>
      <c r="U20" s="34">
        <v>0</v>
      </c>
      <c r="V20" s="7">
        <v>0</v>
      </c>
      <c r="W20" s="32">
        <v>0</v>
      </c>
    </row>
    <row r="21" spans="1:23" ht="31.5">
      <c r="A21" s="248">
        <v>14</v>
      </c>
      <c r="B21" s="322" t="s">
        <v>40</v>
      </c>
      <c r="C21" s="9">
        <v>0</v>
      </c>
      <c r="D21" s="7">
        <v>0</v>
      </c>
      <c r="E21" s="7">
        <v>0</v>
      </c>
      <c r="F21" s="7">
        <v>0</v>
      </c>
      <c r="G21" s="7">
        <v>0</v>
      </c>
      <c r="H21" s="7">
        <v>0</v>
      </c>
      <c r="I21" s="7">
        <v>0</v>
      </c>
      <c r="J21" s="7">
        <v>0</v>
      </c>
      <c r="K21" s="7">
        <v>0</v>
      </c>
      <c r="L21" s="7">
        <v>0</v>
      </c>
      <c r="M21" s="7">
        <v>0</v>
      </c>
      <c r="N21" s="7">
        <v>0</v>
      </c>
      <c r="O21" s="7">
        <v>0</v>
      </c>
      <c r="P21" s="7">
        <v>0</v>
      </c>
      <c r="Q21" s="7">
        <v>0</v>
      </c>
      <c r="R21" s="12">
        <v>0</v>
      </c>
      <c r="S21" s="58">
        <v>0</v>
      </c>
      <c r="T21" s="58">
        <v>0</v>
      </c>
      <c r="U21" s="34">
        <v>0</v>
      </c>
      <c r="V21" s="7">
        <v>0</v>
      </c>
      <c r="W21" s="32">
        <v>0</v>
      </c>
    </row>
    <row r="22" spans="1:23" ht="18">
      <c r="A22" s="248">
        <v>15</v>
      </c>
      <c r="B22" s="322" t="s">
        <v>41</v>
      </c>
      <c r="C22" s="9">
        <v>0</v>
      </c>
      <c r="D22" s="7">
        <v>0</v>
      </c>
      <c r="E22" s="7">
        <v>0</v>
      </c>
      <c r="F22" s="7">
        <v>0</v>
      </c>
      <c r="G22" s="7">
        <v>0</v>
      </c>
      <c r="H22" s="7">
        <v>0</v>
      </c>
      <c r="I22" s="7">
        <v>0</v>
      </c>
      <c r="J22" s="7">
        <v>0</v>
      </c>
      <c r="K22" s="7">
        <v>0</v>
      </c>
      <c r="L22" s="7">
        <v>0</v>
      </c>
      <c r="M22" s="7">
        <v>0</v>
      </c>
      <c r="N22" s="7">
        <v>0</v>
      </c>
      <c r="O22" s="7">
        <v>0</v>
      </c>
      <c r="P22" s="7">
        <v>0</v>
      </c>
      <c r="Q22" s="7">
        <v>0</v>
      </c>
      <c r="R22" s="12">
        <v>0</v>
      </c>
      <c r="S22" s="58">
        <v>0</v>
      </c>
      <c r="T22" s="58">
        <v>0</v>
      </c>
      <c r="U22" s="34">
        <v>0</v>
      </c>
      <c r="V22" s="7">
        <v>0</v>
      </c>
      <c r="W22" s="32">
        <v>0</v>
      </c>
    </row>
    <row r="23" spans="1:23" ht="18">
      <c r="A23" s="248">
        <v>16</v>
      </c>
      <c r="B23" s="322" t="s">
        <v>42</v>
      </c>
      <c r="C23" s="9">
        <v>0</v>
      </c>
      <c r="D23" s="7">
        <v>0</v>
      </c>
      <c r="E23" s="7">
        <v>0</v>
      </c>
      <c r="F23" s="7">
        <v>0</v>
      </c>
      <c r="G23" s="7">
        <v>0</v>
      </c>
      <c r="H23" s="7">
        <v>0</v>
      </c>
      <c r="I23" s="7">
        <v>0</v>
      </c>
      <c r="J23" s="7">
        <v>0</v>
      </c>
      <c r="K23" s="7">
        <v>0</v>
      </c>
      <c r="L23" s="7">
        <v>0</v>
      </c>
      <c r="M23" s="7">
        <v>0</v>
      </c>
      <c r="N23" s="7">
        <v>0</v>
      </c>
      <c r="O23" s="7">
        <v>0</v>
      </c>
      <c r="P23" s="7">
        <v>0</v>
      </c>
      <c r="Q23" s="7">
        <v>0</v>
      </c>
      <c r="R23" s="12">
        <v>0</v>
      </c>
      <c r="S23" s="58">
        <v>0</v>
      </c>
      <c r="T23" s="58">
        <v>0</v>
      </c>
      <c r="U23" s="34">
        <v>0</v>
      </c>
      <c r="V23" s="7">
        <v>0</v>
      </c>
      <c r="W23" s="32">
        <v>0</v>
      </c>
    </row>
    <row r="24" spans="1:23" ht="18">
      <c r="A24" s="248">
        <v>17</v>
      </c>
      <c r="B24" s="322" t="s">
        <v>43</v>
      </c>
      <c r="C24" s="9">
        <v>0</v>
      </c>
      <c r="D24" s="7">
        <v>0</v>
      </c>
      <c r="E24" s="7">
        <v>0</v>
      </c>
      <c r="F24" s="7">
        <v>0</v>
      </c>
      <c r="G24" s="7">
        <v>0</v>
      </c>
      <c r="H24" s="7">
        <v>0</v>
      </c>
      <c r="I24" s="7">
        <v>0</v>
      </c>
      <c r="J24" s="7">
        <v>0</v>
      </c>
      <c r="K24" s="7">
        <v>0</v>
      </c>
      <c r="L24" s="7">
        <v>0</v>
      </c>
      <c r="M24" s="7">
        <v>0</v>
      </c>
      <c r="N24" s="7">
        <v>0</v>
      </c>
      <c r="O24" s="7">
        <v>0</v>
      </c>
      <c r="P24" s="7">
        <v>0</v>
      </c>
      <c r="Q24" s="7">
        <v>0</v>
      </c>
      <c r="R24" s="12">
        <v>0</v>
      </c>
      <c r="S24" s="58">
        <v>0</v>
      </c>
      <c r="T24" s="58">
        <v>0</v>
      </c>
      <c r="U24" s="34">
        <v>0</v>
      </c>
      <c r="V24" s="7">
        <v>0</v>
      </c>
      <c r="W24" s="32">
        <v>0</v>
      </c>
    </row>
    <row r="25" spans="1:23" ht="18">
      <c r="A25" s="248">
        <v>18</v>
      </c>
      <c r="B25" s="322" t="s">
        <v>44</v>
      </c>
      <c r="C25" s="9" t="s">
        <v>917</v>
      </c>
      <c r="D25" s="7" t="s">
        <v>917</v>
      </c>
      <c r="E25" s="7" t="s">
        <v>917</v>
      </c>
      <c r="F25" s="7" t="s">
        <v>917</v>
      </c>
      <c r="G25" s="7" t="s">
        <v>917</v>
      </c>
      <c r="H25" s="7" t="s">
        <v>917</v>
      </c>
      <c r="I25" s="7" t="s">
        <v>917</v>
      </c>
      <c r="J25" s="7" t="s">
        <v>917</v>
      </c>
      <c r="K25" s="7" t="s">
        <v>917</v>
      </c>
      <c r="L25" s="7" t="s">
        <v>917</v>
      </c>
      <c r="M25" s="7" t="s">
        <v>917</v>
      </c>
      <c r="N25" s="7" t="s">
        <v>917</v>
      </c>
      <c r="O25" s="7" t="s">
        <v>917</v>
      </c>
      <c r="P25" s="7" t="s">
        <v>917</v>
      </c>
      <c r="Q25" s="7" t="s">
        <v>917</v>
      </c>
      <c r="R25" s="12" t="s">
        <v>917</v>
      </c>
      <c r="S25" s="58" t="s">
        <v>917</v>
      </c>
      <c r="T25" s="58" t="s">
        <v>917</v>
      </c>
      <c r="U25" s="34" t="s">
        <v>917</v>
      </c>
      <c r="V25" s="7" t="s">
        <v>917</v>
      </c>
      <c r="W25" s="32" t="s">
        <v>917</v>
      </c>
    </row>
    <row r="26" spans="1:23" ht="18">
      <c r="A26" s="248">
        <v>19</v>
      </c>
      <c r="B26" s="322" t="s">
        <v>45</v>
      </c>
      <c r="C26" s="9">
        <v>0</v>
      </c>
      <c r="D26" s="7">
        <v>0</v>
      </c>
      <c r="E26" s="7">
        <v>0</v>
      </c>
      <c r="F26" s="7">
        <v>0</v>
      </c>
      <c r="G26" s="7">
        <v>0</v>
      </c>
      <c r="H26" s="7">
        <v>0</v>
      </c>
      <c r="I26" s="7">
        <v>0</v>
      </c>
      <c r="J26" s="7">
        <v>0</v>
      </c>
      <c r="K26" s="7">
        <v>0</v>
      </c>
      <c r="L26" s="7">
        <v>0</v>
      </c>
      <c r="M26" s="7">
        <v>0</v>
      </c>
      <c r="N26" s="7">
        <v>0</v>
      </c>
      <c r="O26" s="7">
        <v>0</v>
      </c>
      <c r="P26" s="7">
        <v>0</v>
      </c>
      <c r="Q26" s="7">
        <v>0</v>
      </c>
      <c r="R26" s="12">
        <v>0</v>
      </c>
      <c r="S26" s="58">
        <v>0</v>
      </c>
      <c r="T26" s="58">
        <v>0</v>
      </c>
      <c r="U26" s="34">
        <v>0</v>
      </c>
      <c r="V26" s="7">
        <v>0</v>
      </c>
      <c r="W26" s="32">
        <v>0</v>
      </c>
    </row>
    <row r="27" spans="1:23" ht="18">
      <c r="A27" s="248">
        <v>20</v>
      </c>
      <c r="B27" s="322" t="s">
        <v>46</v>
      </c>
      <c r="C27" s="9">
        <v>0</v>
      </c>
      <c r="D27" s="7">
        <v>0</v>
      </c>
      <c r="E27" s="7">
        <v>0</v>
      </c>
      <c r="F27" s="7">
        <v>0</v>
      </c>
      <c r="G27" s="7">
        <v>0</v>
      </c>
      <c r="H27" s="7">
        <v>0</v>
      </c>
      <c r="I27" s="7">
        <v>0</v>
      </c>
      <c r="J27" s="7">
        <v>0</v>
      </c>
      <c r="K27" s="7">
        <v>0</v>
      </c>
      <c r="L27" s="7">
        <v>0</v>
      </c>
      <c r="M27" s="7">
        <v>0</v>
      </c>
      <c r="N27" s="7">
        <v>0</v>
      </c>
      <c r="O27" s="7">
        <v>0</v>
      </c>
      <c r="P27" s="7">
        <v>0</v>
      </c>
      <c r="Q27" s="7">
        <v>0</v>
      </c>
      <c r="R27" s="12">
        <v>0</v>
      </c>
      <c r="S27" s="58">
        <v>0</v>
      </c>
      <c r="T27" s="58">
        <v>0</v>
      </c>
      <c r="U27" s="34">
        <v>0</v>
      </c>
      <c r="V27" s="7">
        <v>0</v>
      </c>
      <c r="W27" s="32">
        <v>0</v>
      </c>
    </row>
    <row r="28" spans="1:23" ht="18">
      <c r="A28" s="248">
        <v>21</v>
      </c>
      <c r="B28" s="322" t="s">
        <v>47</v>
      </c>
      <c r="C28" s="9">
        <v>0</v>
      </c>
      <c r="D28" s="7">
        <v>0</v>
      </c>
      <c r="E28" s="7">
        <v>0</v>
      </c>
      <c r="F28" s="7">
        <v>0</v>
      </c>
      <c r="G28" s="7">
        <v>0</v>
      </c>
      <c r="H28" s="7">
        <v>0</v>
      </c>
      <c r="I28" s="7">
        <v>0</v>
      </c>
      <c r="J28" s="7">
        <v>0</v>
      </c>
      <c r="K28" s="7">
        <v>0</v>
      </c>
      <c r="L28" s="7">
        <v>0</v>
      </c>
      <c r="M28" s="7">
        <v>0</v>
      </c>
      <c r="N28" s="7">
        <v>0</v>
      </c>
      <c r="O28" s="7">
        <v>0</v>
      </c>
      <c r="P28" s="7">
        <v>0</v>
      </c>
      <c r="Q28" s="7">
        <v>0</v>
      </c>
      <c r="R28" s="12">
        <v>0</v>
      </c>
      <c r="S28" s="58">
        <v>0</v>
      </c>
      <c r="T28" s="58">
        <v>0</v>
      </c>
      <c r="U28" s="34">
        <v>0</v>
      </c>
      <c r="V28" s="7">
        <v>0</v>
      </c>
      <c r="W28" s="32">
        <v>0</v>
      </c>
    </row>
    <row r="29" spans="1:23" ht="18">
      <c r="A29" s="248">
        <v>22</v>
      </c>
      <c r="B29" s="322" t="s">
        <v>48</v>
      </c>
      <c r="C29" s="9">
        <v>0</v>
      </c>
      <c r="D29" s="7">
        <v>0</v>
      </c>
      <c r="E29" s="7">
        <v>0</v>
      </c>
      <c r="F29" s="7">
        <v>0</v>
      </c>
      <c r="G29" s="7">
        <v>0</v>
      </c>
      <c r="H29" s="7">
        <v>0</v>
      </c>
      <c r="I29" s="7">
        <v>0</v>
      </c>
      <c r="J29" s="7">
        <v>0</v>
      </c>
      <c r="K29" s="7">
        <v>0</v>
      </c>
      <c r="L29" s="7">
        <v>0</v>
      </c>
      <c r="M29" s="7">
        <v>0</v>
      </c>
      <c r="N29" s="7">
        <v>0</v>
      </c>
      <c r="O29" s="7">
        <v>0</v>
      </c>
      <c r="P29" s="7">
        <v>0</v>
      </c>
      <c r="Q29" s="7">
        <v>0</v>
      </c>
      <c r="R29" s="12">
        <v>0</v>
      </c>
      <c r="S29" s="58">
        <v>0</v>
      </c>
      <c r="T29" s="58">
        <v>0</v>
      </c>
      <c r="U29" s="34">
        <v>0</v>
      </c>
      <c r="V29" s="7">
        <v>0</v>
      </c>
      <c r="W29" s="32">
        <v>0</v>
      </c>
    </row>
    <row r="30" spans="1:23" ht="18">
      <c r="A30" s="248">
        <v>23</v>
      </c>
      <c r="B30" s="322" t="s">
        <v>49</v>
      </c>
      <c r="C30" s="9">
        <v>0</v>
      </c>
      <c r="D30" s="7">
        <v>0</v>
      </c>
      <c r="E30" s="7">
        <v>2</v>
      </c>
      <c r="F30" s="7">
        <v>2</v>
      </c>
      <c r="G30" s="7">
        <v>0</v>
      </c>
      <c r="H30" s="7">
        <v>0</v>
      </c>
      <c r="I30" s="7">
        <v>4</v>
      </c>
      <c r="J30" s="7">
        <v>4</v>
      </c>
      <c r="K30" s="7">
        <v>5</v>
      </c>
      <c r="L30" s="7">
        <v>3</v>
      </c>
      <c r="M30" s="7">
        <v>20</v>
      </c>
      <c r="N30" s="7">
        <v>8</v>
      </c>
      <c r="O30" s="7">
        <v>0</v>
      </c>
      <c r="P30" s="7">
        <v>0</v>
      </c>
      <c r="Q30" s="7">
        <v>0</v>
      </c>
      <c r="R30" s="12">
        <v>0</v>
      </c>
      <c r="S30" s="58">
        <v>1</v>
      </c>
      <c r="T30" s="58">
        <v>49</v>
      </c>
      <c r="U30" s="34">
        <v>2</v>
      </c>
      <c r="V30" s="7">
        <v>0</v>
      </c>
      <c r="W30" s="32">
        <v>10</v>
      </c>
    </row>
    <row r="31" spans="1:23" ht="18">
      <c r="A31" s="248">
        <v>24</v>
      </c>
      <c r="B31" s="322" t="s">
        <v>50</v>
      </c>
      <c r="C31" s="9">
        <v>0</v>
      </c>
      <c r="D31" s="7">
        <v>0</v>
      </c>
      <c r="E31" s="7">
        <v>0</v>
      </c>
      <c r="F31" s="7">
        <v>0</v>
      </c>
      <c r="G31" s="7">
        <v>0</v>
      </c>
      <c r="H31" s="7">
        <v>0</v>
      </c>
      <c r="I31" s="7">
        <v>0</v>
      </c>
      <c r="J31" s="7">
        <v>0</v>
      </c>
      <c r="K31" s="7">
        <v>0</v>
      </c>
      <c r="L31" s="7">
        <v>0</v>
      </c>
      <c r="M31" s="7">
        <v>0</v>
      </c>
      <c r="N31" s="7">
        <v>0</v>
      </c>
      <c r="O31" s="7">
        <v>0</v>
      </c>
      <c r="P31" s="7">
        <v>0</v>
      </c>
      <c r="Q31" s="7">
        <v>0</v>
      </c>
      <c r="R31" s="12">
        <v>0</v>
      </c>
      <c r="S31" s="58">
        <v>0</v>
      </c>
      <c r="T31" s="58">
        <v>0</v>
      </c>
      <c r="U31" s="34">
        <v>0</v>
      </c>
      <c r="V31" s="7">
        <v>0</v>
      </c>
      <c r="W31" s="32">
        <v>0</v>
      </c>
    </row>
    <row r="32" spans="1:23" ht="18">
      <c r="A32" s="248">
        <v>25</v>
      </c>
      <c r="B32" s="322" t="s">
        <v>51</v>
      </c>
      <c r="C32" s="9" t="s">
        <v>917</v>
      </c>
      <c r="D32" s="7" t="s">
        <v>917</v>
      </c>
      <c r="E32" s="7" t="s">
        <v>917</v>
      </c>
      <c r="F32" s="7" t="s">
        <v>917</v>
      </c>
      <c r="G32" s="7" t="s">
        <v>917</v>
      </c>
      <c r="H32" s="7" t="s">
        <v>917</v>
      </c>
      <c r="I32" s="7" t="s">
        <v>917</v>
      </c>
      <c r="J32" s="7" t="s">
        <v>917</v>
      </c>
      <c r="K32" s="7" t="s">
        <v>917</v>
      </c>
      <c r="L32" s="7" t="s">
        <v>917</v>
      </c>
      <c r="M32" s="7" t="s">
        <v>917</v>
      </c>
      <c r="N32" s="7" t="s">
        <v>917</v>
      </c>
      <c r="O32" s="7" t="s">
        <v>917</v>
      </c>
      <c r="P32" s="7" t="s">
        <v>917</v>
      </c>
      <c r="Q32" s="7" t="s">
        <v>917</v>
      </c>
      <c r="R32" s="12" t="s">
        <v>917</v>
      </c>
      <c r="S32" s="58" t="s">
        <v>917</v>
      </c>
      <c r="T32" s="58" t="s">
        <v>917</v>
      </c>
      <c r="U32" s="34" t="s">
        <v>917</v>
      </c>
      <c r="V32" s="7" t="s">
        <v>917</v>
      </c>
      <c r="W32" s="32" t="s">
        <v>917</v>
      </c>
    </row>
    <row r="33" spans="1:23" ht="18">
      <c r="A33" s="248">
        <v>26</v>
      </c>
      <c r="B33" s="322" t="s">
        <v>52</v>
      </c>
      <c r="C33" s="9">
        <v>0</v>
      </c>
      <c r="D33" s="7">
        <v>0</v>
      </c>
      <c r="E33" s="7">
        <v>0</v>
      </c>
      <c r="F33" s="7">
        <v>0</v>
      </c>
      <c r="G33" s="7">
        <v>0</v>
      </c>
      <c r="H33" s="7">
        <v>0</v>
      </c>
      <c r="I33" s="7">
        <v>0</v>
      </c>
      <c r="J33" s="7">
        <v>0</v>
      </c>
      <c r="K33" s="7">
        <v>0</v>
      </c>
      <c r="L33" s="7">
        <v>0</v>
      </c>
      <c r="M33" s="7">
        <v>0</v>
      </c>
      <c r="N33" s="7">
        <v>0</v>
      </c>
      <c r="O33" s="7">
        <v>0</v>
      </c>
      <c r="P33" s="7">
        <v>0</v>
      </c>
      <c r="Q33" s="7">
        <v>0</v>
      </c>
      <c r="R33" s="12">
        <v>0</v>
      </c>
      <c r="S33" s="58">
        <v>0</v>
      </c>
      <c r="T33" s="58">
        <v>0</v>
      </c>
      <c r="U33" s="34">
        <v>0</v>
      </c>
      <c r="V33" s="7">
        <v>0</v>
      </c>
      <c r="W33" s="32">
        <v>0</v>
      </c>
    </row>
    <row r="34" spans="1:23" ht="18">
      <c r="A34" s="248">
        <v>27</v>
      </c>
      <c r="B34" s="322" t="s">
        <v>53</v>
      </c>
      <c r="C34" s="9">
        <v>0</v>
      </c>
      <c r="D34" s="7">
        <v>0</v>
      </c>
      <c r="E34" s="7">
        <v>0</v>
      </c>
      <c r="F34" s="7">
        <v>0</v>
      </c>
      <c r="G34" s="7">
        <v>0</v>
      </c>
      <c r="H34" s="7">
        <v>0</v>
      </c>
      <c r="I34" s="7">
        <v>0</v>
      </c>
      <c r="J34" s="7">
        <v>0</v>
      </c>
      <c r="K34" s="7">
        <v>0</v>
      </c>
      <c r="L34" s="7">
        <v>0</v>
      </c>
      <c r="M34" s="7">
        <v>0</v>
      </c>
      <c r="N34" s="7">
        <v>0</v>
      </c>
      <c r="O34" s="7">
        <v>0</v>
      </c>
      <c r="P34" s="7">
        <v>0</v>
      </c>
      <c r="Q34" s="7">
        <v>0</v>
      </c>
      <c r="R34" s="12">
        <v>0</v>
      </c>
      <c r="S34" s="58">
        <v>0</v>
      </c>
      <c r="T34" s="58">
        <v>0</v>
      </c>
      <c r="U34" s="34">
        <v>0</v>
      </c>
      <c r="V34" s="7">
        <v>0</v>
      </c>
      <c r="W34" s="32">
        <v>0</v>
      </c>
    </row>
    <row r="35" spans="1:23" ht="18.75" thickBot="1">
      <c r="A35" s="249">
        <v>28</v>
      </c>
      <c r="B35" s="354" t="s">
        <v>54</v>
      </c>
      <c r="C35" s="19">
        <v>0</v>
      </c>
      <c r="D35" s="16">
        <v>0</v>
      </c>
      <c r="E35" s="16">
        <v>0</v>
      </c>
      <c r="F35" s="16">
        <v>0</v>
      </c>
      <c r="G35" s="16">
        <v>0</v>
      </c>
      <c r="H35" s="16">
        <v>0</v>
      </c>
      <c r="I35" s="16">
        <v>0</v>
      </c>
      <c r="J35" s="16">
        <v>0</v>
      </c>
      <c r="K35" s="16">
        <v>0</v>
      </c>
      <c r="L35" s="16">
        <v>0</v>
      </c>
      <c r="M35" s="16">
        <v>0</v>
      </c>
      <c r="N35" s="16">
        <v>0</v>
      </c>
      <c r="O35" s="16">
        <v>0</v>
      </c>
      <c r="P35" s="16">
        <v>0</v>
      </c>
      <c r="Q35" s="16">
        <v>0</v>
      </c>
      <c r="R35" s="35">
        <v>0</v>
      </c>
      <c r="S35" s="59">
        <v>0</v>
      </c>
      <c r="T35" s="59">
        <v>0</v>
      </c>
      <c r="U35" s="21">
        <v>0</v>
      </c>
      <c r="V35" s="16">
        <v>0</v>
      </c>
      <c r="W35" s="33">
        <v>0</v>
      </c>
    </row>
    <row r="36" spans="1:23" ht="17.100000000000001" customHeight="1">
      <c r="A36" s="227" t="s">
        <v>467</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C3150AB5-3E71-4C47-86BB-70F22286834E}"/>
    <hyperlink ref="A43" location="'Table of Contents'!A1" display="Return to Table of Contents" xr:uid="{BE792DDD-A281-4BF0-B706-E31621D2F10D}"/>
  </hyperlinks>
  <pageMargins left="0.2" right="0.2" top="0.5" bottom="0.5" header="0" footer="0"/>
  <pageSetup paperSize="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showGridLines="0" topLeftCell="A2" zoomScaleNormal="100" workbookViewId="0">
      <selection activeCell="C5" sqref="C5"/>
    </sheetView>
  </sheetViews>
  <sheetFormatPr defaultColWidth="11" defaultRowHeight="15" customHeight="1"/>
  <cols>
    <col min="1" max="1" width="8" bestFit="1" customWidth="1"/>
    <col min="2" max="2" width="27" bestFit="1" customWidth="1"/>
    <col min="3" max="3" width="12" bestFit="1" customWidth="1"/>
    <col min="4" max="5" width="13" bestFit="1" customWidth="1"/>
    <col min="6" max="6" width="16" bestFit="1" customWidth="1"/>
    <col min="7" max="7" width="11" bestFit="1" customWidth="1"/>
    <col min="8" max="8" width="12" bestFit="1" customWidth="1"/>
    <col min="9" max="10" width="13" bestFit="1" customWidth="1"/>
    <col min="11" max="11" width="16" bestFit="1" customWidth="1"/>
    <col min="12" max="12" width="11" bestFit="1" customWidth="1"/>
    <col min="13" max="13" width="9" bestFit="1" customWidth="1"/>
  </cols>
  <sheetData>
    <row r="1" spans="1:13" ht="15" customHeight="1">
      <c r="A1" s="1023" t="s">
        <v>918</v>
      </c>
    </row>
    <row r="2" spans="1:13" ht="110.45" customHeight="1">
      <c r="A2" s="1143" t="s">
        <v>524</v>
      </c>
      <c r="B2" s="1128"/>
      <c r="C2" s="1128"/>
      <c r="D2" s="1128"/>
      <c r="E2" s="1128"/>
      <c r="F2" s="1128"/>
      <c r="G2" s="1128"/>
      <c r="H2" s="1128"/>
      <c r="I2" s="1128"/>
      <c r="J2" s="1128"/>
      <c r="K2" s="1128"/>
      <c r="L2" s="1128"/>
      <c r="M2" s="1128"/>
    </row>
    <row r="3" spans="1:13" ht="15" customHeight="1" thickBot="1"/>
    <row r="4" spans="1:13" ht="17.100000000000001" customHeight="1">
      <c r="A4" s="1144" t="s">
        <v>2</v>
      </c>
      <c r="B4" s="1145"/>
      <c r="C4" s="1153" t="s">
        <v>8</v>
      </c>
      <c r="D4" s="1154"/>
      <c r="E4" s="1154"/>
      <c r="F4" s="1154"/>
      <c r="G4" s="1155"/>
      <c r="H4" s="1156" t="s">
        <v>9</v>
      </c>
      <c r="I4" s="1154"/>
      <c r="J4" s="1154"/>
      <c r="K4" s="1154"/>
      <c r="L4" s="1155"/>
      <c r="M4" s="47" t="s">
        <v>15</v>
      </c>
    </row>
    <row r="5" spans="1:13" ht="53.1" customHeight="1">
      <c r="A5" s="1146"/>
      <c r="B5" s="1147"/>
      <c r="C5" s="42" t="s">
        <v>3</v>
      </c>
      <c r="D5" s="43" t="s">
        <v>4</v>
      </c>
      <c r="E5" s="43" t="s">
        <v>5</v>
      </c>
      <c r="F5" s="43" t="s">
        <v>6</v>
      </c>
      <c r="G5" s="44" t="s">
        <v>16</v>
      </c>
      <c r="H5" s="42" t="s">
        <v>3</v>
      </c>
      <c r="I5" s="43" t="s">
        <v>4</v>
      </c>
      <c r="J5" s="43" t="s">
        <v>5</v>
      </c>
      <c r="K5" s="43" t="s">
        <v>6</v>
      </c>
      <c r="L5" s="45" t="s">
        <v>16</v>
      </c>
      <c r="M5" s="46" t="s">
        <v>17</v>
      </c>
    </row>
    <row r="6" spans="1:13" ht="17.100000000000001" customHeight="1">
      <c r="A6" s="1148" t="s">
        <v>18</v>
      </c>
      <c r="B6" s="155" t="s">
        <v>19</v>
      </c>
      <c r="C6" s="37">
        <v>1080</v>
      </c>
      <c r="D6" s="38">
        <v>253</v>
      </c>
      <c r="E6" s="38">
        <v>2298</v>
      </c>
      <c r="F6" s="38">
        <v>264</v>
      </c>
      <c r="G6" s="39">
        <v>3895</v>
      </c>
      <c r="H6" s="37">
        <v>459</v>
      </c>
      <c r="I6" s="38">
        <v>120</v>
      </c>
      <c r="J6" s="38">
        <v>2293</v>
      </c>
      <c r="K6" s="38">
        <v>1252</v>
      </c>
      <c r="L6" s="40">
        <v>4124</v>
      </c>
      <c r="M6" s="41">
        <v>8019</v>
      </c>
    </row>
    <row r="7" spans="1:13" ht="17.100000000000001" customHeight="1">
      <c r="A7" s="1149"/>
      <c r="B7" s="156" t="s">
        <v>10</v>
      </c>
      <c r="C7" s="34">
        <v>10206</v>
      </c>
      <c r="D7" s="7">
        <v>1390</v>
      </c>
      <c r="E7" s="7">
        <v>14376</v>
      </c>
      <c r="F7" s="7">
        <v>2178</v>
      </c>
      <c r="G7" s="12">
        <v>28150</v>
      </c>
      <c r="H7" s="34">
        <v>5238</v>
      </c>
      <c r="I7" s="7">
        <v>1704</v>
      </c>
      <c r="J7" s="7">
        <v>28832</v>
      </c>
      <c r="K7" s="7">
        <v>8174</v>
      </c>
      <c r="L7" s="32">
        <v>43948</v>
      </c>
      <c r="M7" s="36">
        <v>72098</v>
      </c>
    </row>
    <row r="8" spans="1:13" ht="17.100000000000001" customHeight="1">
      <c r="A8" s="1149"/>
      <c r="B8" s="156" t="s">
        <v>353</v>
      </c>
      <c r="C8" s="34">
        <v>3924</v>
      </c>
      <c r="D8" s="7">
        <v>878</v>
      </c>
      <c r="E8" s="7">
        <v>7139</v>
      </c>
      <c r="F8" s="7">
        <v>909</v>
      </c>
      <c r="G8" s="12">
        <v>12850</v>
      </c>
      <c r="H8" s="34">
        <v>3099</v>
      </c>
      <c r="I8" s="7">
        <v>1514</v>
      </c>
      <c r="J8" s="7">
        <v>18980</v>
      </c>
      <c r="K8" s="7">
        <v>3739</v>
      </c>
      <c r="L8" s="32">
        <v>27332</v>
      </c>
      <c r="M8" s="36">
        <v>40182</v>
      </c>
    </row>
    <row r="9" spans="1:13" ht="17.100000000000001" customHeight="1">
      <c r="A9" s="1149"/>
      <c r="B9" s="156" t="s">
        <v>20</v>
      </c>
      <c r="C9" s="34">
        <v>720</v>
      </c>
      <c r="D9" s="7">
        <v>136</v>
      </c>
      <c r="E9" s="7">
        <v>1302</v>
      </c>
      <c r="F9" s="7">
        <v>485</v>
      </c>
      <c r="G9" s="12">
        <v>2643</v>
      </c>
      <c r="H9" s="34">
        <v>366</v>
      </c>
      <c r="I9" s="7">
        <v>199</v>
      </c>
      <c r="J9" s="7">
        <v>2649</v>
      </c>
      <c r="K9" s="7">
        <v>1524</v>
      </c>
      <c r="L9" s="32">
        <v>4738</v>
      </c>
      <c r="M9" s="36">
        <v>7381</v>
      </c>
    </row>
    <row r="10" spans="1:13" ht="17.100000000000001" customHeight="1">
      <c r="A10" s="1149"/>
      <c r="B10" s="156" t="s">
        <v>12</v>
      </c>
      <c r="C10" s="34">
        <v>7203</v>
      </c>
      <c r="D10" s="7">
        <v>1713</v>
      </c>
      <c r="E10" s="7">
        <v>13780</v>
      </c>
      <c r="F10" s="7">
        <v>3454</v>
      </c>
      <c r="G10" s="12">
        <v>26150</v>
      </c>
      <c r="H10" s="34">
        <v>4402</v>
      </c>
      <c r="I10" s="7">
        <v>2500</v>
      </c>
      <c r="J10" s="7">
        <v>30527</v>
      </c>
      <c r="K10" s="7">
        <v>14536</v>
      </c>
      <c r="L10" s="32">
        <v>51965</v>
      </c>
      <c r="M10" s="36">
        <v>78115</v>
      </c>
    </row>
    <row r="11" spans="1:13" ht="17.100000000000001" customHeight="1">
      <c r="A11" s="1149"/>
      <c r="B11" s="156" t="s">
        <v>21</v>
      </c>
      <c r="C11" s="34">
        <v>918</v>
      </c>
      <c r="D11" s="7">
        <v>226</v>
      </c>
      <c r="E11" s="7">
        <v>1671</v>
      </c>
      <c r="F11" s="7">
        <v>372</v>
      </c>
      <c r="G11" s="12">
        <v>3187</v>
      </c>
      <c r="H11" s="34">
        <v>571</v>
      </c>
      <c r="I11" s="7">
        <v>295</v>
      </c>
      <c r="J11" s="7">
        <v>3526</v>
      </c>
      <c r="K11" s="7">
        <v>1403</v>
      </c>
      <c r="L11" s="32">
        <v>5795</v>
      </c>
      <c r="M11" s="36">
        <v>8982</v>
      </c>
    </row>
    <row r="12" spans="1:13" ht="17.100000000000001" customHeight="1">
      <c r="A12" s="1149"/>
      <c r="B12" s="157" t="s">
        <v>22</v>
      </c>
      <c r="C12" s="80">
        <v>423</v>
      </c>
      <c r="D12" s="81">
        <v>88</v>
      </c>
      <c r="E12" s="81">
        <v>689</v>
      </c>
      <c r="F12" s="81">
        <v>414</v>
      </c>
      <c r="G12" s="66">
        <v>1614</v>
      </c>
      <c r="H12" s="80">
        <v>287</v>
      </c>
      <c r="I12" s="81">
        <v>162</v>
      </c>
      <c r="J12" s="81">
        <v>1659</v>
      </c>
      <c r="K12" s="81">
        <v>1277</v>
      </c>
      <c r="L12" s="82">
        <v>3385</v>
      </c>
      <c r="M12" s="83">
        <v>4999</v>
      </c>
    </row>
    <row r="13" spans="1:13" ht="17.100000000000001" customHeight="1">
      <c r="A13" s="1150"/>
      <c r="B13" s="158" t="s">
        <v>23</v>
      </c>
      <c r="C13" s="84">
        <v>24474</v>
      </c>
      <c r="D13" s="78">
        <v>4684</v>
      </c>
      <c r="E13" s="78">
        <v>41255</v>
      </c>
      <c r="F13" s="78">
        <v>8076</v>
      </c>
      <c r="G13" s="73">
        <v>78489</v>
      </c>
      <c r="H13" s="84">
        <v>14422</v>
      </c>
      <c r="I13" s="78">
        <v>6494</v>
      </c>
      <c r="J13" s="78">
        <v>88466</v>
      </c>
      <c r="K13" s="78">
        <v>31905</v>
      </c>
      <c r="L13" s="79">
        <v>141287</v>
      </c>
      <c r="M13" s="85">
        <v>219776</v>
      </c>
    </row>
    <row r="14" spans="1:13" ht="17.100000000000001" customHeight="1">
      <c r="A14" s="1149" t="s">
        <v>24</v>
      </c>
      <c r="B14" s="155" t="s">
        <v>19</v>
      </c>
      <c r="C14" s="37">
        <v>820</v>
      </c>
      <c r="D14" s="38">
        <v>163</v>
      </c>
      <c r="E14" s="38">
        <v>1546</v>
      </c>
      <c r="F14" s="38">
        <v>164</v>
      </c>
      <c r="G14" s="39">
        <v>2693</v>
      </c>
      <c r="H14" s="37">
        <v>371</v>
      </c>
      <c r="I14" s="38">
        <v>49</v>
      </c>
      <c r="J14" s="38">
        <v>1471</v>
      </c>
      <c r="K14" s="38">
        <v>833</v>
      </c>
      <c r="L14" s="40">
        <v>2724</v>
      </c>
      <c r="M14" s="41">
        <v>5417</v>
      </c>
    </row>
    <row r="15" spans="1:13" ht="17.100000000000001" customHeight="1">
      <c r="A15" s="1149"/>
      <c r="B15" s="156" t="s">
        <v>10</v>
      </c>
      <c r="C15" s="34">
        <v>8176</v>
      </c>
      <c r="D15" s="7">
        <v>1132</v>
      </c>
      <c r="E15" s="7">
        <v>10572</v>
      </c>
      <c r="F15" s="7">
        <v>1320</v>
      </c>
      <c r="G15" s="12">
        <v>21200</v>
      </c>
      <c r="H15" s="34">
        <v>3808</v>
      </c>
      <c r="I15" s="7">
        <v>906</v>
      </c>
      <c r="J15" s="7">
        <v>17336</v>
      </c>
      <c r="K15" s="7">
        <v>4824</v>
      </c>
      <c r="L15" s="32">
        <v>26874</v>
      </c>
      <c r="M15" s="36">
        <v>48074</v>
      </c>
    </row>
    <row r="16" spans="1:13" ht="17.100000000000001" customHeight="1">
      <c r="A16" s="1149"/>
      <c r="B16" s="156" t="s">
        <v>353</v>
      </c>
      <c r="C16" s="34">
        <v>2787</v>
      </c>
      <c r="D16" s="7">
        <v>592</v>
      </c>
      <c r="E16" s="7">
        <v>4073</v>
      </c>
      <c r="F16" s="7">
        <v>382</v>
      </c>
      <c r="G16" s="12">
        <v>7834</v>
      </c>
      <c r="H16" s="34">
        <v>1969</v>
      </c>
      <c r="I16" s="7">
        <v>653</v>
      </c>
      <c r="J16" s="7">
        <v>8626</v>
      </c>
      <c r="K16" s="7">
        <v>1748</v>
      </c>
      <c r="L16" s="32">
        <v>12996</v>
      </c>
      <c r="M16" s="36">
        <v>20830</v>
      </c>
    </row>
    <row r="17" spans="1:13" ht="17.100000000000001" customHeight="1">
      <c r="A17" s="1149"/>
      <c r="B17" s="156" t="s">
        <v>20</v>
      </c>
      <c r="C17" s="34">
        <v>747</v>
      </c>
      <c r="D17" s="7">
        <v>115</v>
      </c>
      <c r="E17" s="7">
        <v>1089</v>
      </c>
      <c r="F17" s="7">
        <v>354</v>
      </c>
      <c r="G17" s="12">
        <v>2305</v>
      </c>
      <c r="H17" s="34">
        <v>323</v>
      </c>
      <c r="I17" s="7">
        <v>111</v>
      </c>
      <c r="J17" s="7">
        <v>1970</v>
      </c>
      <c r="K17" s="7">
        <v>1184</v>
      </c>
      <c r="L17" s="32">
        <v>3588</v>
      </c>
      <c r="M17" s="36">
        <v>5893</v>
      </c>
    </row>
    <row r="18" spans="1:13" ht="17.100000000000001" customHeight="1">
      <c r="A18" s="1149"/>
      <c r="B18" s="156" t="s">
        <v>12</v>
      </c>
      <c r="C18" s="34">
        <v>6609</v>
      </c>
      <c r="D18" s="7">
        <v>1626</v>
      </c>
      <c r="E18" s="7">
        <v>11361</v>
      </c>
      <c r="F18" s="7">
        <v>2320</v>
      </c>
      <c r="G18" s="12">
        <v>21916</v>
      </c>
      <c r="H18" s="34">
        <v>3410</v>
      </c>
      <c r="I18" s="7">
        <v>1318</v>
      </c>
      <c r="J18" s="7">
        <v>18302</v>
      </c>
      <c r="K18" s="7">
        <v>9693</v>
      </c>
      <c r="L18" s="32">
        <v>32723</v>
      </c>
      <c r="M18" s="36">
        <v>54639</v>
      </c>
    </row>
    <row r="19" spans="1:13" ht="17.100000000000001" customHeight="1">
      <c r="A19" s="1149"/>
      <c r="B19" s="156" t="s">
        <v>21</v>
      </c>
      <c r="C19" s="34">
        <v>649</v>
      </c>
      <c r="D19" s="7">
        <v>181</v>
      </c>
      <c r="E19" s="7">
        <v>1226</v>
      </c>
      <c r="F19" s="7">
        <v>213</v>
      </c>
      <c r="G19" s="12">
        <v>2269</v>
      </c>
      <c r="H19" s="34">
        <v>411</v>
      </c>
      <c r="I19" s="7">
        <v>149</v>
      </c>
      <c r="J19" s="7">
        <v>1959</v>
      </c>
      <c r="K19" s="7">
        <v>834</v>
      </c>
      <c r="L19" s="32">
        <v>3353</v>
      </c>
      <c r="M19" s="36">
        <v>5622</v>
      </c>
    </row>
    <row r="20" spans="1:13" ht="17.100000000000001" customHeight="1">
      <c r="A20" s="1149"/>
      <c r="B20" s="157" t="s">
        <v>22</v>
      </c>
      <c r="C20" s="80">
        <v>383</v>
      </c>
      <c r="D20" s="81">
        <v>112</v>
      </c>
      <c r="E20" s="81">
        <v>622</v>
      </c>
      <c r="F20" s="81">
        <v>324</v>
      </c>
      <c r="G20" s="66">
        <v>1441</v>
      </c>
      <c r="H20" s="80">
        <v>243</v>
      </c>
      <c r="I20" s="81">
        <v>96</v>
      </c>
      <c r="J20" s="81">
        <v>1125</v>
      </c>
      <c r="K20" s="81">
        <v>965</v>
      </c>
      <c r="L20" s="82">
        <v>2429</v>
      </c>
      <c r="M20" s="83">
        <v>3870</v>
      </c>
    </row>
    <row r="21" spans="1:13" ht="17.100000000000001" customHeight="1">
      <c r="A21" s="1149"/>
      <c r="B21" s="159" t="s">
        <v>23</v>
      </c>
      <c r="C21" s="84">
        <v>20171</v>
      </c>
      <c r="D21" s="78">
        <v>3921</v>
      </c>
      <c r="E21" s="78">
        <v>30489</v>
      </c>
      <c r="F21" s="78">
        <v>5077</v>
      </c>
      <c r="G21" s="73">
        <v>59658</v>
      </c>
      <c r="H21" s="84">
        <v>10535</v>
      </c>
      <c r="I21" s="78">
        <v>3282</v>
      </c>
      <c r="J21" s="78">
        <v>50789</v>
      </c>
      <c r="K21" s="78">
        <v>20081</v>
      </c>
      <c r="L21" s="79">
        <v>84687</v>
      </c>
      <c r="M21" s="85">
        <v>144345</v>
      </c>
    </row>
    <row r="22" spans="1:13" ht="17.100000000000001" customHeight="1" thickBot="1">
      <c r="A22" s="1151" t="s">
        <v>7</v>
      </c>
      <c r="B22" s="1152"/>
      <c r="C22" s="86">
        <v>44645</v>
      </c>
      <c r="D22" s="87">
        <v>8605</v>
      </c>
      <c r="E22" s="87">
        <v>71744</v>
      </c>
      <c r="F22" s="87">
        <v>13153</v>
      </c>
      <c r="G22" s="69">
        <v>138147</v>
      </c>
      <c r="H22" s="86">
        <v>24957</v>
      </c>
      <c r="I22" s="87">
        <v>9776</v>
      </c>
      <c r="J22" s="87">
        <v>139255</v>
      </c>
      <c r="K22" s="87">
        <v>51986</v>
      </c>
      <c r="L22" s="88">
        <v>225974</v>
      </c>
      <c r="M22" s="89">
        <v>364121</v>
      </c>
    </row>
    <row r="23" spans="1:13" ht="17.100000000000001" customHeight="1">
      <c r="A23" s="1122" t="s">
        <v>467</v>
      </c>
      <c r="B23" s="1123"/>
      <c r="C23" s="1123"/>
      <c r="D23" s="1123"/>
      <c r="E23" s="1123"/>
      <c r="F23" s="1123"/>
      <c r="G23" s="1123"/>
      <c r="H23" s="1123"/>
      <c r="I23" s="1123"/>
      <c r="J23" s="1123"/>
      <c r="K23" s="1123"/>
      <c r="L23" s="1123"/>
      <c r="M23" s="1123"/>
    </row>
    <row r="24" spans="1:13" ht="17.100000000000001" customHeight="1">
      <c r="A24" s="1122" t="s">
        <v>454</v>
      </c>
      <c r="B24" s="1123"/>
      <c r="C24" s="1123"/>
      <c r="D24" s="1123"/>
      <c r="E24" s="1123"/>
      <c r="F24" s="1123"/>
      <c r="G24" s="1123"/>
      <c r="H24" s="1123"/>
      <c r="I24" s="1123"/>
      <c r="J24" s="1123"/>
      <c r="K24" s="1123"/>
      <c r="L24" s="1123"/>
      <c r="M24" s="1123"/>
    </row>
    <row r="25" spans="1:13" ht="17.100000000000001" customHeight="1">
      <c r="A25" s="1122" t="s">
        <v>68</v>
      </c>
      <c r="B25" s="1123"/>
      <c r="C25" s="1123"/>
      <c r="D25" s="1123"/>
      <c r="E25" s="1123"/>
      <c r="F25" s="1123"/>
      <c r="G25" s="1123"/>
      <c r="H25" s="1123"/>
      <c r="I25" s="1123"/>
      <c r="J25" s="1123"/>
      <c r="K25" s="1123"/>
      <c r="L25" s="1123"/>
      <c r="M25" s="1123"/>
    </row>
    <row r="26" spans="1:13" ht="17.100000000000001" customHeight="1">
      <c r="A26" s="1122" t="s">
        <v>455</v>
      </c>
      <c r="B26" s="1123"/>
      <c r="C26" s="1123"/>
      <c r="D26" s="1123"/>
      <c r="E26" s="1123"/>
      <c r="F26" s="1123"/>
      <c r="G26" s="1123"/>
      <c r="H26" s="1123"/>
      <c r="I26" s="1123"/>
      <c r="J26" s="1123"/>
      <c r="K26" s="1123"/>
      <c r="L26" s="1123"/>
      <c r="M26" s="1123"/>
    </row>
    <row r="27" spans="1:13" ht="17.100000000000001" customHeight="1">
      <c r="A27" s="1122" t="s">
        <v>456</v>
      </c>
      <c r="B27" s="1123"/>
      <c r="C27" s="1123"/>
      <c r="D27" s="1123"/>
      <c r="E27" s="1123"/>
      <c r="F27" s="1123"/>
      <c r="G27" s="1123"/>
      <c r="H27" s="1123"/>
      <c r="I27" s="1123"/>
      <c r="J27" s="1123"/>
      <c r="K27" s="1123"/>
      <c r="L27" s="1123"/>
      <c r="M27" s="1123"/>
    </row>
    <row r="29" spans="1:13" ht="15" customHeight="1">
      <c r="A29" s="1023" t="s">
        <v>918</v>
      </c>
    </row>
  </sheetData>
  <mergeCells count="12">
    <mergeCell ref="A2:M2"/>
    <mergeCell ref="A26:M26"/>
    <mergeCell ref="A27:M27"/>
    <mergeCell ref="A4:B5"/>
    <mergeCell ref="A23:M23"/>
    <mergeCell ref="A24:M24"/>
    <mergeCell ref="A25:M25"/>
    <mergeCell ref="A6:A13"/>
    <mergeCell ref="A14:A21"/>
    <mergeCell ref="A22:B22"/>
    <mergeCell ref="C4:G4"/>
    <mergeCell ref="H4:L4"/>
  </mergeCells>
  <hyperlinks>
    <hyperlink ref="A29" location="'Table of Contents'!A1" display="Return to Table of Contents" xr:uid="{BE59E536-224F-486D-A6EE-08FEE4B662E7}"/>
    <hyperlink ref="A1" location="'Table of Contents'!A1" display="Return to Table of Contents" xr:uid="{9FF2E64E-7EE1-4948-B737-8B00F6BBFA56}"/>
  </hyperlinks>
  <pageMargins left="0.2" right="0.2" top="0.5" bottom="0.5" header="0" footer="0"/>
  <pageSetup paperSize="5"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43"/>
  <sheetViews>
    <sheetView showGridLines="0" topLeftCell="A21" zoomScaleNormal="100" workbookViewId="0">
      <selection activeCell="A43" sqref="A43"/>
    </sheetView>
  </sheetViews>
  <sheetFormatPr defaultColWidth="11" defaultRowHeight="15" customHeight="1"/>
  <cols>
    <col min="1" max="1" width="8.75" style="50" customWidth="1"/>
    <col min="2" max="2" width="39.87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1023" t="s">
        <v>918</v>
      </c>
    </row>
    <row r="2" spans="1:23" ht="119.45" customHeight="1">
      <c r="A2" s="1157" t="s">
        <v>504</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15" customHeight="1" thickBot="1">
      <c r="A3"/>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13" t="s">
        <v>64</v>
      </c>
      <c r="D5" s="1314"/>
      <c r="E5" s="1314" t="s">
        <v>123</v>
      </c>
      <c r="F5" s="1314"/>
      <c r="G5" s="1314" t="s">
        <v>122</v>
      </c>
      <c r="H5" s="1314"/>
      <c r="I5" s="1314" t="s">
        <v>353</v>
      </c>
      <c r="J5" s="1314"/>
      <c r="K5" s="1314" t="s">
        <v>362</v>
      </c>
      <c r="L5" s="1314"/>
      <c r="M5" s="1314" t="s">
        <v>12</v>
      </c>
      <c r="N5" s="1314"/>
      <c r="O5" s="1314" t="s">
        <v>363</v>
      </c>
      <c r="P5" s="1314"/>
      <c r="Q5" s="1314" t="s">
        <v>21</v>
      </c>
      <c r="R5" s="1274"/>
      <c r="S5" s="1315" t="s">
        <v>334</v>
      </c>
      <c r="T5" s="1315" t="s">
        <v>335</v>
      </c>
      <c r="U5" s="1300"/>
      <c r="V5" s="1267"/>
      <c r="W5" s="1301"/>
    </row>
    <row r="6" spans="1:23" ht="17.100000000000001" customHeight="1">
      <c r="A6" s="1277"/>
      <c r="B6" s="1162"/>
      <c r="C6" s="118" t="s">
        <v>18</v>
      </c>
      <c r="D6" s="133" t="s">
        <v>24</v>
      </c>
      <c r="E6" s="133" t="s">
        <v>18</v>
      </c>
      <c r="F6" s="133" t="s">
        <v>24</v>
      </c>
      <c r="G6" s="133" t="s">
        <v>18</v>
      </c>
      <c r="H6" s="133" t="s">
        <v>24</v>
      </c>
      <c r="I6" s="133" t="s">
        <v>18</v>
      </c>
      <c r="J6" s="133" t="s">
        <v>24</v>
      </c>
      <c r="K6" s="133" t="s">
        <v>18</v>
      </c>
      <c r="L6" s="133" t="s">
        <v>24</v>
      </c>
      <c r="M6" s="133" t="s">
        <v>18</v>
      </c>
      <c r="N6" s="133" t="s">
        <v>24</v>
      </c>
      <c r="O6" s="133" t="s">
        <v>18</v>
      </c>
      <c r="P6" s="133" t="s">
        <v>24</v>
      </c>
      <c r="Q6" s="133" t="s">
        <v>18</v>
      </c>
      <c r="R6" s="134" t="s">
        <v>24</v>
      </c>
      <c r="S6" s="1251"/>
      <c r="T6" s="1251"/>
      <c r="U6" s="118" t="s">
        <v>116</v>
      </c>
      <c r="V6" s="133" t="s">
        <v>115</v>
      </c>
      <c r="W6" s="119" t="s">
        <v>114</v>
      </c>
    </row>
    <row r="7" spans="1:23" ht="17.100000000000001" customHeight="1">
      <c r="A7" s="267">
        <v>0</v>
      </c>
      <c r="B7" s="348" t="s">
        <v>26</v>
      </c>
      <c r="C7" s="356">
        <v>343</v>
      </c>
      <c r="D7" s="357">
        <v>212</v>
      </c>
      <c r="E7" s="357">
        <v>331</v>
      </c>
      <c r="F7" s="357">
        <v>172</v>
      </c>
      <c r="G7" s="357">
        <v>17</v>
      </c>
      <c r="H7" s="357">
        <v>11</v>
      </c>
      <c r="I7" s="357">
        <v>1556</v>
      </c>
      <c r="J7" s="357">
        <v>597</v>
      </c>
      <c r="K7" s="357">
        <v>2657</v>
      </c>
      <c r="L7" s="357">
        <v>1373</v>
      </c>
      <c r="M7" s="357">
        <v>3983</v>
      </c>
      <c r="N7" s="357">
        <v>2045</v>
      </c>
      <c r="O7" s="357">
        <v>16</v>
      </c>
      <c r="P7" s="357">
        <v>15</v>
      </c>
      <c r="Q7" s="357">
        <v>339</v>
      </c>
      <c r="R7" s="358">
        <v>169</v>
      </c>
      <c r="S7" s="349">
        <v>563</v>
      </c>
      <c r="T7" s="349">
        <v>14399</v>
      </c>
      <c r="U7" s="356">
        <v>808</v>
      </c>
      <c r="V7" s="357">
        <v>835</v>
      </c>
      <c r="W7" s="359">
        <v>6814</v>
      </c>
    </row>
    <row r="8" spans="1:23" ht="18">
      <c r="A8" s="247">
        <v>1</v>
      </c>
      <c r="B8" s="351" t="s">
        <v>27</v>
      </c>
      <c r="C8" s="51">
        <v>5</v>
      </c>
      <c r="D8" s="38">
        <v>1</v>
      </c>
      <c r="E8" s="38">
        <v>7</v>
      </c>
      <c r="F8" s="38">
        <v>4</v>
      </c>
      <c r="G8" s="38">
        <v>3</v>
      </c>
      <c r="H8" s="38">
        <v>1</v>
      </c>
      <c r="I8" s="38">
        <v>37</v>
      </c>
      <c r="J8" s="38">
        <v>12</v>
      </c>
      <c r="K8" s="38">
        <v>56</v>
      </c>
      <c r="L8" s="38">
        <v>18</v>
      </c>
      <c r="M8" s="38">
        <v>231</v>
      </c>
      <c r="N8" s="38">
        <v>109</v>
      </c>
      <c r="O8" s="38">
        <v>1</v>
      </c>
      <c r="P8" s="38">
        <v>0</v>
      </c>
      <c r="Q8" s="38">
        <v>15</v>
      </c>
      <c r="R8" s="39">
        <v>6</v>
      </c>
      <c r="S8" s="92">
        <v>8</v>
      </c>
      <c r="T8" s="92">
        <v>514</v>
      </c>
      <c r="U8" s="37">
        <v>26</v>
      </c>
      <c r="V8" s="38">
        <v>19</v>
      </c>
      <c r="W8" s="40">
        <v>279</v>
      </c>
    </row>
    <row r="9" spans="1:23" ht="18">
      <c r="A9" s="248">
        <v>2</v>
      </c>
      <c r="B9" s="322" t="s">
        <v>28</v>
      </c>
      <c r="C9" s="9">
        <v>74</v>
      </c>
      <c r="D9" s="7">
        <v>58</v>
      </c>
      <c r="E9" s="7">
        <v>28</v>
      </c>
      <c r="F9" s="7">
        <v>15</v>
      </c>
      <c r="G9" s="7">
        <v>3</v>
      </c>
      <c r="H9" s="7">
        <v>2</v>
      </c>
      <c r="I9" s="7">
        <v>249</v>
      </c>
      <c r="J9" s="7">
        <v>112</v>
      </c>
      <c r="K9" s="7">
        <v>264</v>
      </c>
      <c r="L9" s="7">
        <v>141</v>
      </c>
      <c r="M9" s="7">
        <v>133</v>
      </c>
      <c r="N9" s="7">
        <v>91</v>
      </c>
      <c r="O9" s="7">
        <v>3</v>
      </c>
      <c r="P9" s="7">
        <v>1</v>
      </c>
      <c r="Q9" s="7">
        <v>38</v>
      </c>
      <c r="R9" s="12">
        <v>21</v>
      </c>
      <c r="S9" s="58">
        <v>101</v>
      </c>
      <c r="T9" s="58">
        <v>1334</v>
      </c>
      <c r="U9" s="34">
        <v>62</v>
      </c>
      <c r="V9" s="7">
        <v>204</v>
      </c>
      <c r="W9" s="32">
        <v>583</v>
      </c>
    </row>
    <row r="10" spans="1:23" ht="18">
      <c r="A10" s="248">
        <v>3</v>
      </c>
      <c r="B10" s="322" t="s">
        <v>29</v>
      </c>
      <c r="C10" s="9">
        <v>5</v>
      </c>
      <c r="D10" s="7">
        <v>1</v>
      </c>
      <c r="E10" s="7">
        <v>4</v>
      </c>
      <c r="F10" s="7">
        <v>1</v>
      </c>
      <c r="G10" s="7">
        <v>1</v>
      </c>
      <c r="H10" s="7">
        <v>0</v>
      </c>
      <c r="I10" s="7">
        <v>15</v>
      </c>
      <c r="J10" s="7">
        <v>6</v>
      </c>
      <c r="K10" s="7">
        <v>27</v>
      </c>
      <c r="L10" s="7">
        <v>13</v>
      </c>
      <c r="M10" s="7">
        <v>132</v>
      </c>
      <c r="N10" s="7">
        <v>51</v>
      </c>
      <c r="O10" s="7">
        <v>0</v>
      </c>
      <c r="P10" s="7">
        <v>0</v>
      </c>
      <c r="Q10" s="7">
        <v>4</v>
      </c>
      <c r="R10" s="12">
        <v>5</v>
      </c>
      <c r="S10" s="58">
        <v>6</v>
      </c>
      <c r="T10" s="58">
        <v>271</v>
      </c>
      <c r="U10" s="34">
        <v>15</v>
      </c>
      <c r="V10" s="7">
        <v>2</v>
      </c>
      <c r="W10" s="32">
        <v>168</v>
      </c>
    </row>
    <row r="11" spans="1:23" ht="18">
      <c r="A11" s="248">
        <v>4</v>
      </c>
      <c r="B11" s="48" t="s">
        <v>30</v>
      </c>
      <c r="C11" s="9">
        <v>0</v>
      </c>
      <c r="D11" s="7">
        <v>2</v>
      </c>
      <c r="E11" s="7">
        <v>1</v>
      </c>
      <c r="F11" s="7">
        <v>0</v>
      </c>
      <c r="G11" s="7">
        <v>0</v>
      </c>
      <c r="H11" s="7">
        <v>0</v>
      </c>
      <c r="I11" s="7">
        <v>4</v>
      </c>
      <c r="J11" s="7">
        <v>2</v>
      </c>
      <c r="K11" s="7">
        <v>4</v>
      </c>
      <c r="L11" s="7">
        <v>0</v>
      </c>
      <c r="M11" s="7">
        <v>27</v>
      </c>
      <c r="N11" s="7">
        <v>8</v>
      </c>
      <c r="O11" s="7">
        <v>0</v>
      </c>
      <c r="P11" s="7">
        <v>0</v>
      </c>
      <c r="Q11" s="7">
        <v>2</v>
      </c>
      <c r="R11" s="12">
        <v>0</v>
      </c>
      <c r="S11" s="58">
        <v>0</v>
      </c>
      <c r="T11" s="58">
        <v>50</v>
      </c>
      <c r="U11" s="34">
        <v>1</v>
      </c>
      <c r="V11" s="7">
        <v>0</v>
      </c>
      <c r="W11" s="32">
        <v>24</v>
      </c>
    </row>
    <row r="12" spans="1:23" ht="18">
      <c r="A12" s="248">
        <v>5</v>
      </c>
      <c r="B12" s="322" t="s">
        <v>31</v>
      </c>
      <c r="C12" s="9">
        <v>1</v>
      </c>
      <c r="D12" s="7">
        <v>1</v>
      </c>
      <c r="E12" s="7">
        <v>14</v>
      </c>
      <c r="F12" s="7">
        <v>3</v>
      </c>
      <c r="G12" s="7">
        <v>1</v>
      </c>
      <c r="H12" s="7">
        <v>0</v>
      </c>
      <c r="I12" s="7">
        <v>45</v>
      </c>
      <c r="J12" s="7">
        <v>7</v>
      </c>
      <c r="K12" s="7">
        <v>82</v>
      </c>
      <c r="L12" s="7">
        <v>24</v>
      </c>
      <c r="M12" s="7">
        <v>232</v>
      </c>
      <c r="N12" s="7">
        <v>96</v>
      </c>
      <c r="O12" s="7">
        <v>0</v>
      </c>
      <c r="P12" s="7">
        <v>0</v>
      </c>
      <c r="Q12" s="7">
        <v>12</v>
      </c>
      <c r="R12" s="12">
        <v>8</v>
      </c>
      <c r="S12" s="58">
        <v>40</v>
      </c>
      <c r="T12" s="58">
        <v>566</v>
      </c>
      <c r="U12" s="34">
        <v>27</v>
      </c>
      <c r="V12" s="7">
        <v>66</v>
      </c>
      <c r="W12" s="32">
        <v>300</v>
      </c>
    </row>
    <row r="13" spans="1:23" ht="18">
      <c r="A13" s="248">
        <v>6</v>
      </c>
      <c r="B13" s="322" t="s">
        <v>32</v>
      </c>
      <c r="C13" s="9">
        <v>12</v>
      </c>
      <c r="D13" s="7">
        <v>2</v>
      </c>
      <c r="E13" s="7">
        <v>10</v>
      </c>
      <c r="F13" s="7">
        <v>7</v>
      </c>
      <c r="G13" s="7">
        <v>1</v>
      </c>
      <c r="H13" s="7">
        <v>0</v>
      </c>
      <c r="I13" s="7">
        <v>40</v>
      </c>
      <c r="J13" s="7">
        <v>11</v>
      </c>
      <c r="K13" s="7">
        <v>117</v>
      </c>
      <c r="L13" s="7">
        <v>46</v>
      </c>
      <c r="M13" s="7">
        <v>173</v>
      </c>
      <c r="N13" s="7">
        <v>75</v>
      </c>
      <c r="O13" s="7">
        <v>0</v>
      </c>
      <c r="P13" s="7">
        <v>2</v>
      </c>
      <c r="Q13" s="7">
        <v>6</v>
      </c>
      <c r="R13" s="12">
        <v>5</v>
      </c>
      <c r="S13" s="58">
        <v>26</v>
      </c>
      <c r="T13" s="58">
        <v>533</v>
      </c>
      <c r="U13" s="34">
        <v>37</v>
      </c>
      <c r="V13" s="7">
        <v>0</v>
      </c>
      <c r="W13" s="32">
        <v>273</v>
      </c>
    </row>
    <row r="14" spans="1:23" ht="18">
      <c r="A14" s="248">
        <v>7</v>
      </c>
      <c r="B14" s="322" t="s">
        <v>33</v>
      </c>
      <c r="C14" s="9">
        <v>30</v>
      </c>
      <c r="D14" s="7">
        <v>10</v>
      </c>
      <c r="E14" s="7">
        <v>21</v>
      </c>
      <c r="F14" s="7">
        <v>20</v>
      </c>
      <c r="G14" s="7">
        <v>0</v>
      </c>
      <c r="H14" s="7">
        <v>1</v>
      </c>
      <c r="I14" s="7">
        <v>124</v>
      </c>
      <c r="J14" s="7">
        <v>34</v>
      </c>
      <c r="K14" s="7">
        <v>73</v>
      </c>
      <c r="L14" s="7">
        <v>45</v>
      </c>
      <c r="M14" s="7">
        <v>318</v>
      </c>
      <c r="N14" s="7">
        <v>149</v>
      </c>
      <c r="O14" s="7">
        <v>1</v>
      </c>
      <c r="P14" s="7">
        <v>2</v>
      </c>
      <c r="Q14" s="7">
        <v>61</v>
      </c>
      <c r="R14" s="12">
        <v>26</v>
      </c>
      <c r="S14" s="58">
        <v>14</v>
      </c>
      <c r="T14" s="58">
        <v>929</v>
      </c>
      <c r="U14" s="34">
        <v>76</v>
      </c>
      <c r="V14" s="7">
        <v>1</v>
      </c>
      <c r="W14" s="32">
        <v>413</v>
      </c>
    </row>
    <row r="15" spans="1:23" ht="18">
      <c r="A15" s="248">
        <v>8</v>
      </c>
      <c r="B15" s="322" t="s">
        <v>34</v>
      </c>
      <c r="C15" s="9">
        <v>2</v>
      </c>
      <c r="D15" s="7">
        <v>0</v>
      </c>
      <c r="E15" s="7">
        <v>0</v>
      </c>
      <c r="F15" s="7">
        <v>0</v>
      </c>
      <c r="G15" s="7">
        <v>0</v>
      </c>
      <c r="H15" s="7">
        <v>0</v>
      </c>
      <c r="I15" s="7">
        <v>9</v>
      </c>
      <c r="J15" s="7">
        <v>0</v>
      </c>
      <c r="K15" s="7">
        <v>8</v>
      </c>
      <c r="L15" s="7">
        <v>1</v>
      </c>
      <c r="M15" s="7">
        <v>21</v>
      </c>
      <c r="N15" s="7">
        <v>8</v>
      </c>
      <c r="O15" s="7">
        <v>0</v>
      </c>
      <c r="P15" s="7">
        <v>0</v>
      </c>
      <c r="Q15" s="7">
        <v>1</v>
      </c>
      <c r="R15" s="12">
        <v>2</v>
      </c>
      <c r="S15" s="58">
        <v>0</v>
      </c>
      <c r="T15" s="58">
        <v>52</v>
      </c>
      <c r="U15" s="34">
        <v>2</v>
      </c>
      <c r="V15" s="7">
        <v>5</v>
      </c>
      <c r="W15" s="32">
        <v>28</v>
      </c>
    </row>
    <row r="16" spans="1:23" ht="18">
      <c r="A16" s="248">
        <v>9</v>
      </c>
      <c r="B16" s="322" t="s">
        <v>35</v>
      </c>
      <c r="C16" s="9">
        <v>0</v>
      </c>
      <c r="D16" s="7">
        <v>0</v>
      </c>
      <c r="E16" s="7">
        <v>6</v>
      </c>
      <c r="F16" s="7">
        <v>1</v>
      </c>
      <c r="G16" s="7">
        <v>1</v>
      </c>
      <c r="H16" s="7">
        <v>1</v>
      </c>
      <c r="I16" s="7">
        <v>16</v>
      </c>
      <c r="J16" s="7">
        <v>4</v>
      </c>
      <c r="K16" s="7">
        <v>11</v>
      </c>
      <c r="L16" s="7">
        <v>6</v>
      </c>
      <c r="M16" s="7">
        <v>142</v>
      </c>
      <c r="N16" s="7">
        <v>44</v>
      </c>
      <c r="O16" s="7">
        <v>0</v>
      </c>
      <c r="P16" s="7">
        <v>0</v>
      </c>
      <c r="Q16" s="7">
        <v>8</v>
      </c>
      <c r="R16" s="12">
        <v>2</v>
      </c>
      <c r="S16" s="58">
        <v>13</v>
      </c>
      <c r="T16" s="58">
        <v>255</v>
      </c>
      <c r="U16" s="34">
        <v>17</v>
      </c>
      <c r="V16" s="7">
        <v>1</v>
      </c>
      <c r="W16" s="32">
        <v>112</v>
      </c>
    </row>
    <row r="17" spans="1:23" ht="18">
      <c r="A17" s="248">
        <v>10</v>
      </c>
      <c r="B17" s="322" t="s">
        <v>36</v>
      </c>
      <c r="C17" s="9">
        <v>12</v>
      </c>
      <c r="D17" s="7">
        <v>6</v>
      </c>
      <c r="E17" s="7">
        <v>23</v>
      </c>
      <c r="F17" s="7">
        <v>20</v>
      </c>
      <c r="G17" s="7">
        <v>0</v>
      </c>
      <c r="H17" s="7">
        <v>0</v>
      </c>
      <c r="I17" s="7">
        <v>73</v>
      </c>
      <c r="J17" s="7">
        <v>28</v>
      </c>
      <c r="K17" s="7">
        <v>171</v>
      </c>
      <c r="L17" s="7">
        <v>89</v>
      </c>
      <c r="M17" s="7">
        <v>212</v>
      </c>
      <c r="N17" s="7">
        <v>92</v>
      </c>
      <c r="O17" s="7">
        <v>1</v>
      </c>
      <c r="P17" s="7">
        <v>0</v>
      </c>
      <c r="Q17" s="7">
        <v>13</v>
      </c>
      <c r="R17" s="12">
        <v>8</v>
      </c>
      <c r="S17" s="58">
        <v>53</v>
      </c>
      <c r="T17" s="58">
        <v>801</v>
      </c>
      <c r="U17" s="34">
        <v>35</v>
      </c>
      <c r="V17" s="7">
        <v>27</v>
      </c>
      <c r="W17" s="32">
        <v>403</v>
      </c>
    </row>
    <row r="18" spans="1:23" ht="18">
      <c r="A18" s="248">
        <v>11</v>
      </c>
      <c r="B18" s="322" t="s">
        <v>37</v>
      </c>
      <c r="C18" s="9">
        <v>3</v>
      </c>
      <c r="D18" s="7">
        <v>2</v>
      </c>
      <c r="E18" s="7">
        <v>5</v>
      </c>
      <c r="F18" s="7">
        <v>2</v>
      </c>
      <c r="G18" s="7">
        <v>0</v>
      </c>
      <c r="H18" s="7">
        <v>0</v>
      </c>
      <c r="I18" s="7">
        <v>47</v>
      </c>
      <c r="J18" s="7">
        <v>18</v>
      </c>
      <c r="K18" s="7">
        <v>84</v>
      </c>
      <c r="L18" s="7">
        <v>52</v>
      </c>
      <c r="M18" s="7">
        <v>133</v>
      </c>
      <c r="N18" s="7">
        <v>89</v>
      </c>
      <c r="O18" s="7">
        <v>1</v>
      </c>
      <c r="P18" s="7">
        <v>1</v>
      </c>
      <c r="Q18" s="7">
        <v>5</v>
      </c>
      <c r="R18" s="12">
        <v>4</v>
      </c>
      <c r="S18" s="58">
        <v>10</v>
      </c>
      <c r="T18" s="58">
        <v>456</v>
      </c>
      <c r="U18" s="34">
        <v>20</v>
      </c>
      <c r="V18" s="7">
        <v>46</v>
      </c>
      <c r="W18" s="32">
        <v>206</v>
      </c>
    </row>
    <row r="19" spans="1:23" ht="18">
      <c r="A19" s="248">
        <v>12</v>
      </c>
      <c r="B19" s="322" t="s">
        <v>38</v>
      </c>
      <c r="C19" s="9">
        <v>0</v>
      </c>
      <c r="D19" s="7">
        <v>0</v>
      </c>
      <c r="E19" s="7">
        <v>0</v>
      </c>
      <c r="F19" s="7">
        <v>0</v>
      </c>
      <c r="G19" s="7">
        <v>0</v>
      </c>
      <c r="H19" s="7">
        <v>0</v>
      </c>
      <c r="I19" s="7">
        <v>13</v>
      </c>
      <c r="J19" s="7">
        <v>6</v>
      </c>
      <c r="K19" s="7">
        <v>8</v>
      </c>
      <c r="L19" s="7">
        <v>5</v>
      </c>
      <c r="M19" s="7">
        <v>54</v>
      </c>
      <c r="N19" s="7">
        <v>23</v>
      </c>
      <c r="O19" s="7">
        <v>0</v>
      </c>
      <c r="P19" s="7">
        <v>0</v>
      </c>
      <c r="Q19" s="7">
        <v>1</v>
      </c>
      <c r="R19" s="12">
        <v>0</v>
      </c>
      <c r="S19" s="58">
        <v>0</v>
      </c>
      <c r="T19" s="58">
        <v>110</v>
      </c>
      <c r="U19" s="34">
        <v>12</v>
      </c>
      <c r="V19" s="7">
        <v>0</v>
      </c>
      <c r="W19" s="32">
        <v>57</v>
      </c>
    </row>
    <row r="20" spans="1:23" ht="18">
      <c r="A20" s="248">
        <v>13</v>
      </c>
      <c r="B20" s="322" t="s">
        <v>39</v>
      </c>
      <c r="C20" s="9">
        <v>1</v>
      </c>
      <c r="D20" s="7">
        <v>1</v>
      </c>
      <c r="E20" s="7">
        <v>5</v>
      </c>
      <c r="F20" s="7">
        <v>2</v>
      </c>
      <c r="G20" s="7">
        <v>0</v>
      </c>
      <c r="H20" s="7">
        <v>1</v>
      </c>
      <c r="I20" s="7">
        <v>5</v>
      </c>
      <c r="J20" s="7">
        <v>1</v>
      </c>
      <c r="K20" s="7">
        <v>11</v>
      </c>
      <c r="L20" s="7">
        <v>8</v>
      </c>
      <c r="M20" s="7">
        <v>28</v>
      </c>
      <c r="N20" s="7">
        <v>27</v>
      </c>
      <c r="O20" s="7">
        <v>0</v>
      </c>
      <c r="P20" s="7">
        <v>0</v>
      </c>
      <c r="Q20" s="7">
        <v>3</v>
      </c>
      <c r="R20" s="12">
        <v>2</v>
      </c>
      <c r="S20" s="58">
        <v>1</v>
      </c>
      <c r="T20" s="58">
        <v>96</v>
      </c>
      <c r="U20" s="34">
        <v>9</v>
      </c>
      <c r="V20" s="7">
        <v>5</v>
      </c>
      <c r="W20" s="32">
        <v>36</v>
      </c>
    </row>
    <row r="21" spans="1:23" ht="31.5">
      <c r="A21" s="248">
        <v>14</v>
      </c>
      <c r="B21" s="322" t="s">
        <v>40</v>
      </c>
      <c r="C21" s="9">
        <v>5</v>
      </c>
      <c r="D21" s="7">
        <v>1</v>
      </c>
      <c r="E21" s="7">
        <v>9</v>
      </c>
      <c r="F21" s="7">
        <v>7</v>
      </c>
      <c r="G21" s="7">
        <v>0</v>
      </c>
      <c r="H21" s="7">
        <v>1</v>
      </c>
      <c r="I21" s="7">
        <v>14</v>
      </c>
      <c r="J21" s="7">
        <v>7</v>
      </c>
      <c r="K21" s="7">
        <v>57</v>
      </c>
      <c r="L21" s="7">
        <v>16</v>
      </c>
      <c r="M21" s="7">
        <v>173</v>
      </c>
      <c r="N21" s="7">
        <v>60</v>
      </c>
      <c r="O21" s="7">
        <v>0</v>
      </c>
      <c r="P21" s="7">
        <v>0</v>
      </c>
      <c r="Q21" s="7">
        <v>2</v>
      </c>
      <c r="R21" s="12">
        <v>2</v>
      </c>
      <c r="S21" s="58">
        <v>9</v>
      </c>
      <c r="T21" s="58">
        <v>363</v>
      </c>
      <c r="U21" s="34">
        <v>51</v>
      </c>
      <c r="V21" s="7">
        <v>8</v>
      </c>
      <c r="W21" s="32">
        <v>164</v>
      </c>
    </row>
    <row r="22" spans="1:23" ht="18">
      <c r="A22" s="248">
        <v>15</v>
      </c>
      <c r="B22" s="322" t="s">
        <v>41</v>
      </c>
      <c r="C22" s="9">
        <v>86</v>
      </c>
      <c r="D22" s="7">
        <v>60</v>
      </c>
      <c r="E22" s="7">
        <v>21</v>
      </c>
      <c r="F22" s="7">
        <v>13</v>
      </c>
      <c r="G22" s="7">
        <v>0</v>
      </c>
      <c r="H22" s="7">
        <v>0</v>
      </c>
      <c r="I22" s="7">
        <v>221</v>
      </c>
      <c r="J22" s="7">
        <v>85</v>
      </c>
      <c r="K22" s="7">
        <v>704</v>
      </c>
      <c r="L22" s="7">
        <v>432</v>
      </c>
      <c r="M22" s="7">
        <v>62</v>
      </c>
      <c r="N22" s="7">
        <v>38</v>
      </c>
      <c r="O22" s="7">
        <v>0</v>
      </c>
      <c r="P22" s="7">
        <v>0</v>
      </c>
      <c r="Q22" s="7">
        <v>19</v>
      </c>
      <c r="R22" s="12">
        <v>4</v>
      </c>
      <c r="S22" s="58">
        <v>17</v>
      </c>
      <c r="T22" s="58">
        <v>1762</v>
      </c>
      <c r="U22" s="34">
        <v>105</v>
      </c>
      <c r="V22" s="7">
        <v>207</v>
      </c>
      <c r="W22" s="32">
        <v>776</v>
      </c>
    </row>
    <row r="23" spans="1:23" ht="18">
      <c r="A23" s="248">
        <v>16</v>
      </c>
      <c r="B23" s="322" t="s">
        <v>42</v>
      </c>
      <c r="C23" s="9">
        <v>0</v>
      </c>
      <c r="D23" s="7">
        <v>0</v>
      </c>
      <c r="E23" s="7">
        <v>0</v>
      </c>
      <c r="F23" s="7">
        <v>0</v>
      </c>
      <c r="G23" s="7">
        <v>0</v>
      </c>
      <c r="H23" s="7">
        <v>0</v>
      </c>
      <c r="I23" s="7">
        <v>13</v>
      </c>
      <c r="J23" s="7">
        <v>4</v>
      </c>
      <c r="K23" s="7">
        <v>0</v>
      </c>
      <c r="L23" s="7">
        <v>2</v>
      </c>
      <c r="M23" s="7">
        <v>25</v>
      </c>
      <c r="N23" s="7">
        <v>8</v>
      </c>
      <c r="O23" s="7">
        <v>0</v>
      </c>
      <c r="P23" s="7">
        <v>0</v>
      </c>
      <c r="Q23" s="7">
        <v>1</v>
      </c>
      <c r="R23" s="12">
        <v>0</v>
      </c>
      <c r="S23" s="58">
        <v>1</v>
      </c>
      <c r="T23" s="58">
        <v>54</v>
      </c>
      <c r="U23" s="34">
        <v>1</v>
      </c>
      <c r="V23" s="7">
        <v>0</v>
      </c>
      <c r="W23" s="32">
        <v>32</v>
      </c>
    </row>
    <row r="24" spans="1:23" ht="18">
      <c r="A24" s="248">
        <v>17</v>
      </c>
      <c r="B24" s="322" t="s">
        <v>43</v>
      </c>
      <c r="C24" s="9">
        <v>2</v>
      </c>
      <c r="D24" s="7">
        <v>0</v>
      </c>
      <c r="E24" s="7">
        <v>5</v>
      </c>
      <c r="F24" s="7">
        <v>1</v>
      </c>
      <c r="G24" s="7">
        <v>0</v>
      </c>
      <c r="H24" s="7">
        <v>0</v>
      </c>
      <c r="I24" s="7">
        <v>9</v>
      </c>
      <c r="J24" s="7">
        <v>9</v>
      </c>
      <c r="K24" s="7">
        <v>16</v>
      </c>
      <c r="L24" s="7">
        <v>11</v>
      </c>
      <c r="M24" s="7">
        <v>82</v>
      </c>
      <c r="N24" s="7">
        <v>33</v>
      </c>
      <c r="O24" s="7">
        <v>1</v>
      </c>
      <c r="P24" s="7">
        <v>0</v>
      </c>
      <c r="Q24" s="7">
        <v>6</v>
      </c>
      <c r="R24" s="12">
        <v>2</v>
      </c>
      <c r="S24" s="58">
        <v>8</v>
      </c>
      <c r="T24" s="58">
        <v>185</v>
      </c>
      <c r="U24" s="34">
        <v>11</v>
      </c>
      <c r="V24" s="7">
        <v>3</v>
      </c>
      <c r="W24" s="32">
        <v>60</v>
      </c>
    </row>
    <row r="25" spans="1:23" ht="18">
      <c r="A25" s="248">
        <v>18</v>
      </c>
      <c r="B25" s="322" t="s">
        <v>44</v>
      </c>
      <c r="C25" s="9">
        <v>1</v>
      </c>
      <c r="D25" s="7">
        <v>1</v>
      </c>
      <c r="E25" s="7">
        <v>16</v>
      </c>
      <c r="F25" s="7">
        <v>5</v>
      </c>
      <c r="G25" s="7">
        <v>1</v>
      </c>
      <c r="H25" s="7">
        <v>0</v>
      </c>
      <c r="I25" s="7">
        <v>121</v>
      </c>
      <c r="J25" s="7">
        <v>49</v>
      </c>
      <c r="K25" s="7">
        <v>126</v>
      </c>
      <c r="L25" s="7">
        <v>46</v>
      </c>
      <c r="M25" s="7">
        <v>152</v>
      </c>
      <c r="N25" s="7">
        <v>77</v>
      </c>
      <c r="O25" s="7">
        <v>1</v>
      </c>
      <c r="P25" s="7">
        <v>0</v>
      </c>
      <c r="Q25" s="7">
        <v>14</v>
      </c>
      <c r="R25" s="12">
        <v>7</v>
      </c>
      <c r="S25" s="58">
        <v>28</v>
      </c>
      <c r="T25" s="58">
        <v>645</v>
      </c>
      <c r="U25" s="34">
        <v>26</v>
      </c>
      <c r="V25" s="7">
        <v>44</v>
      </c>
      <c r="W25" s="32">
        <v>345</v>
      </c>
    </row>
    <row r="26" spans="1:23" ht="18">
      <c r="A26" s="248">
        <v>19</v>
      </c>
      <c r="B26" s="322" t="s">
        <v>45</v>
      </c>
      <c r="C26" s="9">
        <v>4</v>
      </c>
      <c r="D26" s="7">
        <v>1</v>
      </c>
      <c r="E26" s="7">
        <v>7</v>
      </c>
      <c r="F26" s="7">
        <v>4</v>
      </c>
      <c r="G26" s="7">
        <v>0</v>
      </c>
      <c r="H26" s="7">
        <v>0</v>
      </c>
      <c r="I26" s="7">
        <v>11</v>
      </c>
      <c r="J26" s="7">
        <v>3</v>
      </c>
      <c r="K26" s="7">
        <v>39</v>
      </c>
      <c r="L26" s="7">
        <v>28</v>
      </c>
      <c r="M26" s="7">
        <v>104</v>
      </c>
      <c r="N26" s="7">
        <v>71</v>
      </c>
      <c r="O26" s="7">
        <v>1</v>
      </c>
      <c r="P26" s="7">
        <v>0</v>
      </c>
      <c r="Q26" s="7">
        <v>2</v>
      </c>
      <c r="R26" s="12">
        <v>4</v>
      </c>
      <c r="S26" s="58">
        <v>16</v>
      </c>
      <c r="T26" s="58">
        <v>295</v>
      </c>
      <c r="U26" s="34">
        <v>18</v>
      </c>
      <c r="V26" s="7">
        <v>0</v>
      </c>
      <c r="W26" s="32">
        <v>137</v>
      </c>
    </row>
    <row r="27" spans="1:23" ht="18">
      <c r="A27" s="248">
        <v>20</v>
      </c>
      <c r="B27" s="322" t="s">
        <v>46</v>
      </c>
      <c r="C27" s="9">
        <v>5</v>
      </c>
      <c r="D27" s="7">
        <v>3</v>
      </c>
      <c r="E27" s="7">
        <v>8</v>
      </c>
      <c r="F27" s="7">
        <v>4</v>
      </c>
      <c r="G27" s="7">
        <v>1</v>
      </c>
      <c r="H27" s="7">
        <v>0</v>
      </c>
      <c r="I27" s="7">
        <v>47</v>
      </c>
      <c r="J27" s="7">
        <v>14</v>
      </c>
      <c r="K27" s="7">
        <v>23</v>
      </c>
      <c r="L27" s="7">
        <v>10</v>
      </c>
      <c r="M27" s="7">
        <v>195</v>
      </c>
      <c r="N27" s="7">
        <v>77</v>
      </c>
      <c r="O27" s="7">
        <v>0</v>
      </c>
      <c r="P27" s="7">
        <v>2</v>
      </c>
      <c r="Q27" s="7">
        <v>23</v>
      </c>
      <c r="R27" s="12">
        <v>10</v>
      </c>
      <c r="S27" s="58">
        <v>0</v>
      </c>
      <c r="T27" s="58">
        <v>422</v>
      </c>
      <c r="U27" s="34">
        <v>35</v>
      </c>
      <c r="V27" s="7">
        <v>0</v>
      </c>
      <c r="W27" s="32">
        <v>245</v>
      </c>
    </row>
    <row r="28" spans="1:23" ht="18">
      <c r="A28" s="248">
        <v>21</v>
      </c>
      <c r="B28" s="322" t="s">
        <v>47</v>
      </c>
      <c r="C28" s="9">
        <v>4</v>
      </c>
      <c r="D28" s="7">
        <v>0</v>
      </c>
      <c r="E28" s="7">
        <v>7</v>
      </c>
      <c r="F28" s="7">
        <v>1</v>
      </c>
      <c r="G28" s="7">
        <v>0</v>
      </c>
      <c r="H28" s="7">
        <v>1</v>
      </c>
      <c r="I28" s="7">
        <v>27</v>
      </c>
      <c r="J28" s="7">
        <v>12</v>
      </c>
      <c r="K28" s="7">
        <v>49</v>
      </c>
      <c r="L28" s="7">
        <v>27</v>
      </c>
      <c r="M28" s="7">
        <v>94</v>
      </c>
      <c r="N28" s="7">
        <v>68</v>
      </c>
      <c r="O28" s="7">
        <v>0</v>
      </c>
      <c r="P28" s="7">
        <v>0</v>
      </c>
      <c r="Q28" s="7">
        <v>11</v>
      </c>
      <c r="R28" s="12">
        <v>4</v>
      </c>
      <c r="S28" s="58">
        <v>9</v>
      </c>
      <c r="T28" s="58">
        <v>314</v>
      </c>
      <c r="U28" s="34">
        <v>17</v>
      </c>
      <c r="V28" s="7">
        <v>2</v>
      </c>
      <c r="W28" s="32">
        <v>122</v>
      </c>
    </row>
    <row r="29" spans="1:23" ht="18">
      <c r="A29" s="248">
        <v>22</v>
      </c>
      <c r="B29" s="322" t="s">
        <v>48</v>
      </c>
      <c r="C29" s="9">
        <v>0</v>
      </c>
      <c r="D29" s="7">
        <v>0</v>
      </c>
      <c r="E29" s="7">
        <v>7</v>
      </c>
      <c r="F29" s="7">
        <v>1</v>
      </c>
      <c r="G29" s="7">
        <v>0</v>
      </c>
      <c r="H29" s="7">
        <v>0</v>
      </c>
      <c r="I29" s="7">
        <v>19</v>
      </c>
      <c r="J29" s="7">
        <v>2</v>
      </c>
      <c r="K29" s="7">
        <v>17</v>
      </c>
      <c r="L29" s="7">
        <v>7</v>
      </c>
      <c r="M29" s="7">
        <v>104</v>
      </c>
      <c r="N29" s="7">
        <v>28</v>
      </c>
      <c r="O29" s="7">
        <v>1</v>
      </c>
      <c r="P29" s="7">
        <v>0</v>
      </c>
      <c r="Q29" s="7">
        <v>6</v>
      </c>
      <c r="R29" s="12">
        <v>5</v>
      </c>
      <c r="S29" s="58">
        <v>15</v>
      </c>
      <c r="T29" s="58">
        <v>212</v>
      </c>
      <c r="U29" s="34">
        <v>18</v>
      </c>
      <c r="V29" s="7">
        <v>0</v>
      </c>
      <c r="W29" s="32">
        <v>87</v>
      </c>
    </row>
    <row r="30" spans="1:23" ht="18">
      <c r="A30" s="248">
        <v>23</v>
      </c>
      <c r="B30" s="322" t="s">
        <v>49</v>
      </c>
      <c r="C30" s="9">
        <v>4</v>
      </c>
      <c r="D30" s="7">
        <v>2</v>
      </c>
      <c r="E30" s="7">
        <v>27</v>
      </c>
      <c r="F30" s="7">
        <v>9</v>
      </c>
      <c r="G30" s="7">
        <v>0</v>
      </c>
      <c r="H30" s="7">
        <v>0</v>
      </c>
      <c r="I30" s="7">
        <v>78</v>
      </c>
      <c r="J30" s="7">
        <v>38</v>
      </c>
      <c r="K30" s="7">
        <v>122</v>
      </c>
      <c r="L30" s="7">
        <v>54</v>
      </c>
      <c r="M30" s="7">
        <v>351</v>
      </c>
      <c r="N30" s="7">
        <v>212</v>
      </c>
      <c r="O30" s="7">
        <v>3</v>
      </c>
      <c r="P30" s="7">
        <v>2</v>
      </c>
      <c r="Q30" s="7">
        <v>24</v>
      </c>
      <c r="R30" s="12">
        <v>12</v>
      </c>
      <c r="S30" s="58">
        <v>41</v>
      </c>
      <c r="T30" s="58">
        <v>979</v>
      </c>
      <c r="U30" s="34">
        <v>91</v>
      </c>
      <c r="V30" s="7">
        <v>25</v>
      </c>
      <c r="W30" s="32">
        <v>469</v>
      </c>
    </row>
    <row r="31" spans="1:23" ht="18.75" thickBot="1">
      <c r="A31" s="248">
        <v>24</v>
      </c>
      <c r="B31" s="322" t="s">
        <v>50</v>
      </c>
      <c r="C31" s="9">
        <v>4</v>
      </c>
      <c r="D31" s="7">
        <v>5</v>
      </c>
      <c r="E31" s="7">
        <v>9</v>
      </c>
      <c r="F31" s="7">
        <v>4</v>
      </c>
      <c r="G31" s="7">
        <v>1</v>
      </c>
      <c r="H31" s="7">
        <v>0</v>
      </c>
      <c r="I31" s="7">
        <v>29</v>
      </c>
      <c r="J31" s="7">
        <v>11</v>
      </c>
      <c r="K31" s="7">
        <v>44</v>
      </c>
      <c r="L31" s="7">
        <v>18</v>
      </c>
      <c r="M31" s="7">
        <v>140</v>
      </c>
      <c r="N31" s="7">
        <v>137</v>
      </c>
      <c r="O31" s="7">
        <v>0</v>
      </c>
      <c r="P31" s="7">
        <v>1</v>
      </c>
      <c r="Q31" s="7">
        <v>10</v>
      </c>
      <c r="R31" s="12">
        <v>10</v>
      </c>
      <c r="S31" s="58">
        <v>11</v>
      </c>
      <c r="T31" s="58">
        <v>434</v>
      </c>
      <c r="U31" s="34">
        <v>31</v>
      </c>
      <c r="V31" s="7">
        <v>4</v>
      </c>
      <c r="W31" s="32">
        <v>197</v>
      </c>
    </row>
    <row r="32" spans="1:23" ht="18">
      <c r="A32" s="248">
        <v>25</v>
      </c>
      <c r="B32" s="322" t="s">
        <v>51</v>
      </c>
      <c r="C32" s="9">
        <v>12</v>
      </c>
      <c r="D32" s="7">
        <v>3</v>
      </c>
      <c r="E32" s="7">
        <v>27</v>
      </c>
      <c r="F32" s="7">
        <v>10</v>
      </c>
      <c r="G32" s="7">
        <v>0</v>
      </c>
      <c r="H32" s="7">
        <v>0</v>
      </c>
      <c r="I32" s="7">
        <v>53</v>
      </c>
      <c r="J32" s="7">
        <v>31</v>
      </c>
      <c r="K32" s="7">
        <v>137</v>
      </c>
      <c r="L32" s="7">
        <v>69</v>
      </c>
      <c r="M32" s="7">
        <v>207</v>
      </c>
      <c r="N32" s="7">
        <v>108</v>
      </c>
      <c r="O32" s="7">
        <v>0</v>
      </c>
      <c r="P32" s="7">
        <v>1</v>
      </c>
      <c r="Q32" s="7">
        <v>16</v>
      </c>
      <c r="R32" s="12">
        <v>4</v>
      </c>
      <c r="S32" s="58">
        <v>22</v>
      </c>
      <c r="T32" s="58">
        <v>700</v>
      </c>
      <c r="U32" s="34">
        <v>39</v>
      </c>
      <c r="V32" s="7">
        <v>36</v>
      </c>
      <c r="W32" s="32">
        <v>322</v>
      </c>
    </row>
    <row r="33" spans="1:23" ht="18">
      <c r="A33" s="248">
        <v>26</v>
      </c>
      <c r="B33" s="322" t="s">
        <v>52</v>
      </c>
      <c r="C33" s="9">
        <v>1</v>
      </c>
      <c r="D33" s="7">
        <v>0</v>
      </c>
      <c r="E33" s="7">
        <v>1</v>
      </c>
      <c r="F33" s="7">
        <v>2</v>
      </c>
      <c r="G33" s="7">
        <v>1</v>
      </c>
      <c r="H33" s="7">
        <v>0</v>
      </c>
      <c r="I33" s="7">
        <v>8</v>
      </c>
      <c r="J33" s="7">
        <v>3</v>
      </c>
      <c r="K33" s="7">
        <v>32</v>
      </c>
      <c r="L33" s="7">
        <v>5</v>
      </c>
      <c r="M33" s="7">
        <v>38</v>
      </c>
      <c r="N33" s="7">
        <v>21</v>
      </c>
      <c r="O33" s="7">
        <v>0</v>
      </c>
      <c r="P33" s="7">
        <v>0</v>
      </c>
      <c r="Q33" s="7">
        <v>1</v>
      </c>
      <c r="R33" s="12">
        <v>2</v>
      </c>
      <c r="S33" s="58">
        <v>3</v>
      </c>
      <c r="T33" s="58">
        <v>118</v>
      </c>
      <c r="U33" s="34">
        <v>4</v>
      </c>
      <c r="V33" s="7">
        <v>0</v>
      </c>
      <c r="W33" s="32">
        <v>64</v>
      </c>
    </row>
    <row r="34" spans="1:23" ht="18">
      <c r="A34" s="248">
        <v>27</v>
      </c>
      <c r="B34" s="322" t="s">
        <v>53</v>
      </c>
      <c r="C34" s="9">
        <v>4</v>
      </c>
      <c r="D34" s="7">
        <v>1</v>
      </c>
      <c r="E34" s="7">
        <v>6</v>
      </c>
      <c r="F34" s="7">
        <v>3</v>
      </c>
      <c r="G34" s="7">
        <v>1</v>
      </c>
      <c r="H34" s="7">
        <v>1</v>
      </c>
      <c r="I34" s="7">
        <v>65</v>
      </c>
      <c r="J34" s="7">
        <v>19</v>
      </c>
      <c r="K34" s="7">
        <v>29</v>
      </c>
      <c r="L34" s="7">
        <v>10</v>
      </c>
      <c r="M34" s="7">
        <v>109</v>
      </c>
      <c r="N34" s="7">
        <v>34</v>
      </c>
      <c r="O34" s="7">
        <v>0</v>
      </c>
      <c r="P34" s="7">
        <v>0</v>
      </c>
      <c r="Q34" s="7">
        <v>9</v>
      </c>
      <c r="R34" s="12">
        <v>1</v>
      </c>
      <c r="S34" s="58">
        <v>14</v>
      </c>
      <c r="T34" s="58">
        <v>306</v>
      </c>
      <c r="U34" s="34">
        <v>16</v>
      </c>
      <c r="V34" s="7">
        <v>0</v>
      </c>
      <c r="W34" s="32">
        <v>191</v>
      </c>
    </row>
    <row r="35" spans="1:23" ht="18.75" thickBot="1">
      <c r="A35" s="249">
        <v>28</v>
      </c>
      <c r="B35" s="354" t="s">
        <v>54</v>
      </c>
      <c r="C35" s="19">
        <v>66</v>
      </c>
      <c r="D35" s="16">
        <v>51</v>
      </c>
      <c r="E35" s="16">
        <v>57</v>
      </c>
      <c r="F35" s="16">
        <v>33</v>
      </c>
      <c r="G35" s="16">
        <v>2</v>
      </c>
      <c r="H35" s="16">
        <v>2</v>
      </c>
      <c r="I35" s="16">
        <v>164</v>
      </c>
      <c r="J35" s="16">
        <v>69</v>
      </c>
      <c r="K35" s="16">
        <v>346</v>
      </c>
      <c r="L35" s="16">
        <v>190</v>
      </c>
      <c r="M35" s="16">
        <v>311</v>
      </c>
      <c r="N35" s="16">
        <v>211</v>
      </c>
      <c r="O35" s="16">
        <v>2</v>
      </c>
      <c r="P35" s="16">
        <v>3</v>
      </c>
      <c r="Q35" s="16">
        <v>26</v>
      </c>
      <c r="R35" s="35">
        <v>13</v>
      </c>
      <c r="S35" s="59">
        <v>97</v>
      </c>
      <c r="T35" s="59">
        <v>1643</v>
      </c>
      <c r="U35" s="21">
        <v>6</v>
      </c>
      <c r="V35" s="16">
        <v>130</v>
      </c>
      <c r="W35" s="33">
        <v>721</v>
      </c>
    </row>
    <row r="36" spans="1:23" ht="17.100000000000001" customHeight="1">
      <c r="A36" s="227" t="s">
        <v>465</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8"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5">
    <mergeCell ref="A2:W2"/>
    <mergeCell ref="C4:T4"/>
    <mergeCell ref="C5:D5"/>
    <mergeCell ref="E5:F5"/>
    <mergeCell ref="G5:H5"/>
    <mergeCell ref="I5:J5"/>
    <mergeCell ref="K5:L5"/>
    <mergeCell ref="M5:N5"/>
    <mergeCell ref="O5:P5"/>
    <mergeCell ref="Q5:R5"/>
    <mergeCell ref="S5:S6"/>
    <mergeCell ref="T5:T6"/>
    <mergeCell ref="A4:A6"/>
    <mergeCell ref="B4:B6"/>
    <mergeCell ref="U4:W5"/>
  </mergeCells>
  <hyperlinks>
    <hyperlink ref="A1" location="'Table of Contents'!A1" display="Return to Table of Contents" xr:uid="{83865BBA-2361-4127-B147-B7F5E794D922}"/>
    <hyperlink ref="A43" location="'Table of Contents'!A1" display="Return to Table of Contents" xr:uid="{A27F0D42-E7BE-4D3D-A93F-8B159042F7BB}"/>
  </hyperlinks>
  <pageMargins left="0.2" right="0.2" top="0.5" bottom="0.5" header="0" footer="0"/>
  <pageSetup paperSize="5"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43"/>
  <sheetViews>
    <sheetView showGridLines="0" topLeftCell="A24" zoomScaleNormal="100" workbookViewId="0">
      <selection activeCell="A43" sqref="A43"/>
    </sheetView>
  </sheetViews>
  <sheetFormatPr defaultColWidth="11" defaultRowHeight="15" customHeight="1"/>
  <cols>
    <col min="1" max="1" width="9.75" style="50" customWidth="1"/>
    <col min="2" max="2" width="38.87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5" bestFit="1" customWidth="1"/>
    <col min="13" max="13" width="6.5" bestFit="1" customWidth="1"/>
    <col min="14" max="14" width="5" bestFit="1" customWidth="1"/>
    <col min="15" max="15" width="6.5" bestFit="1" customWidth="1"/>
    <col min="16" max="16" width="4.75" bestFit="1" customWidth="1"/>
    <col min="17" max="17" width="6.5" bestFit="1" customWidth="1"/>
    <col min="18" max="18" width="4.75" bestFit="1" customWidth="1"/>
    <col min="19" max="19" width="9" bestFit="1" customWidth="1"/>
    <col min="20" max="20" width="6.375" bestFit="1" customWidth="1"/>
    <col min="21" max="21" width="7.375" bestFit="1" customWidth="1"/>
    <col min="22" max="22" width="3.625" bestFit="1" customWidth="1"/>
    <col min="23" max="23" width="11.125" bestFit="1" customWidth="1"/>
  </cols>
  <sheetData>
    <row r="1" spans="1:23" ht="15" customHeight="1">
      <c r="A1" s="1023" t="s">
        <v>918</v>
      </c>
    </row>
    <row r="2" spans="1:23" ht="113.45" customHeight="1">
      <c r="A2" s="1143" t="s">
        <v>505</v>
      </c>
      <c r="B2" s="1128"/>
      <c r="C2" s="1128"/>
      <c r="D2" s="1128"/>
      <c r="E2" s="1128"/>
      <c r="F2" s="1128"/>
      <c r="G2" s="1128"/>
      <c r="H2" s="1128"/>
      <c r="I2" s="1128"/>
      <c r="J2" s="1128"/>
      <c r="K2" s="1128"/>
      <c r="L2" s="1128"/>
      <c r="M2" s="1128"/>
      <c r="N2" s="1128"/>
      <c r="O2" s="1128"/>
      <c r="P2" s="1128"/>
      <c r="Q2" s="1128"/>
      <c r="R2" s="1128"/>
      <c r="S2" s="1128"/>
      <c r="T2" s="1128"/>
      <c r="U2" s="1128"/>
      <c r="V2" s="1128"/>
      <c r="W2" s="1128"/>
    </row>
    <row r="3" spans="1:23" ht="15" customHeight="1" thickBot="1">
      <c r="A3"/>
    </row>
    <row r="4" spans="1:23" ht="17.100000000000001" customHeight="1">
      <c r="A4" s="1317" t="s">
        <v>360</v>
      </c>
      <c r="B4" s="1161" t="s">
        <v>359</v>
      </c>
      <c r="C4" s="1309" t="s">
        <v>475</v>
      </c>
      <c r="D4" s="1310"/>
      <c r="E4" s="1310"/>
      <c r="F4" s="1310"/>
      <c r="G4" s="1310"/>
      <c r="H4" s="1310"/>
      <c r="I4" s="1310"/>
      <c r="J4" s="1310"/>
      <c r="K4" s="1310"/>
      <c r="L4" s="1310"/>
      <c r="M4" s="1310"/>
      <c r="N4" s="1310"/>
      <c r="O4" s="1310"/>
      <c r="P4" s="1310"/>
      <c r="Q4" s="1310"/>
      <c r="R4" s="1310"/>
      <c r="S4" s="1310"/>
      <c r="T4" s="1311"/>
      <c r="U4" s="1316" t="s">
        <v>118</v>
      </c>
      <c r="V4" s="1265"/>
      <c r="W4" s="1299"/>
    </row>
    <row r="5" spans="1:23" ht="46.15" customHeight="1">
      <c r="A5" s="1318"/>
      <c r="B5" s="1278"/>
      <c r="C5" s="1313" t="s">
        <v>64</v>
      </c>
      <c r="D5" s="1314"/>
      <c r="E5" s="1314" t="s">
        <v>123</v>
      </c>
      <c r="F5" s="1314"/>
      <c r="G5" s="1314" t="s">
        <v>122</v>
      </c>
      <c r="H5" s="1314"/>
      <c r="I5" s="1314" t="s">
        <v>353</v>
      </c>
      <c r="J5" s="1314"/>
      <c r="K5" s="1314" t="s">
        <v>362</v>
      </c>
      <c r="L5" s="1314"/>
      <c r="M5" s="1314" t="s">
        <v>12</v>
      </c>
      <c r="N5" s="1314"/>
      <c r="O5" s="1314" t="s">
        <v>363</v>
      </c>
      <c r="P5" s="1314"/>
      <c r="Q5" s="1314" t="s">
        <v>21</v>
      </c>
      <c r="R5" s="1274"/>
      <c r="S5" s="120" t="s">
        <v>7</v>
      </c>
      <c r="T5" s="120" t="s">
        <v>119</v>
      </c>
      <c r="U5" s="1300"/>
      <c r="V5" s="1267"/>
      <c r="W5" s="1301"/>
    </row>
    <row r="6" spans="1:23" ht="17.100000000000001" customHeight="1">
      <c r="A6" s="1319"/>
      <c r="B6" s="1162"/>
      <c r="C6" s="118" t="s">
        <v>18</v>
      </c>
      <c r="D6" s="133" t="s">
        <v>24</v>
      </c>
      <c r="E6" s="133" t="s">
        <v>18</v>
      </c>
      <c r="F6" s="133" t="s">
        <v>24</v>
      </c>
      <c r="G6" s="133" t="s">
        <v>18</v>
      </c>
      <c r="H6" s="133" t="s">
        <v>24</v>
      </c>
      <c r="I6" s="133" t="s">
        <v>18</v>
      </c>
      <c r="J6" s="133" t="s">
        <v>24</v>
      </c>
      <c r="K6" s="133" t="s">
        <v>18</v>
      </c>
      <c r="L6" s="133" t="s">
        <v>24</v>
      </c>
      <c r="M6" s="133" t="s">
        <v>18</v>
      </c>
      <c r="N6" s="133" t="s">
        <v>24</v>
      </c>
      <c r="O6" s="133" t="s">
        <v>18</v>
      </c>
      <c r="P6" s="133" t="s">
        <v>24</v>
      </c>
      <c r="Q6" s="133" t="s">
        <v>18</v>
      </c>
      <c r="R6" s="134" t="s">
        <v>24</v>
      </c>
      <c r="S6" s="120" t="s">
        <v>117</v>
      </c>
      <c r="T6" s="120" t="s">
        <v>7</v>
      </c>
      <c r="U6" s="117" t="s">
        <v>116</v>
      </c>
      <c r="V6" s="133" t="s">
        <v>115</v>
      </c>
      <c r="W6" s="119" t="s">
        <v>114</v>
      </c>
    </row>
    <row r="7" spans="1:23" ht="17.100000000000001" customHeight="1">
      <c r="A7" s="255">
        <v>0</v>
      </c>
      <c r="B7" s="131" t="s">
        <v>26</v>
      </c>
      <c r="C7" s="128">
        <v>48</v>
      </c>
      <c r="D7" s="124">
        <v>27</v>
      </c>
      <c r="E7" s="124">
        <v>53</v>
      </c>
      <c r="F7" s="124">
        <v>57</v>
      </c>
      <c r="G7" s="124">
        <v>12</v>
      </c>
      <c r="H7" s="124">
        <v>14</v>
      </c>
      <c r="I7" s="124">
        <v>1069</v>
      </c>
      <c r="J7" s="124">
        <v>937</v>
      </c>
      <c r="K7" s="124">
        <v>785</v>
      </c>
      <c r="L7" s="124">
        <v>1139</v>
      </c>
      <c r="M7" s="124">
        <v>1286</v>
      </c>
      <c r="N7" s="124">
        <v>2031</v>
      </c>
      <c r="O7" s="124">
        <v>5</v>
      </c>
      <c r="P7" s="124">
        <v>10</v>
      </c>
      <c r="Q7" s="124">
        <v>147</v>
      </c>
      <c r="R7" s="126">
        <v>128</v>
      </c>
      <c r="S7" s="132">
        <v>278</v>
      </c>
      <c r="T7" s="132">
        <v>8026</v>
      </c>
      <c r="U7" s="123">
        <v>127</v>
      </c>
      <c r="V7" s="124">
        <v>257</v>
      </c>
      <c r="W7" s="125">
        <v>1539</v>
      </c>
    </row>
    <row r="8" spans="1:23" ht="18">
      <c r="A8" s="247">
        <v>1</v>
      </c>
      <c r="B8" s="130" t="s">
        <v>27</v>
      </c>
      <c r="C8" s="51">
        <v>0</v>
      </c>
      <c r="D8" s="38">
        <v>0</v>
      </c>
      <c r="E8" s="38">
        <v>3</v>
      </c>
      <c r="F8" s="38">
        <v>3</v>
      </c>
      <c r="G8" s="38">
        <v>0</v>
      </c>
      <c r="H8" s="38">
        <v>3</v>
      </c>
      <c r="I8" s="38">
        <v>22</v>
      </c>
      <c r="J8" s="38">
        <v>13</v>
      </c>
      <c r="K8" s="38">
        <v>34</v>
      </c>
      <c r="L8" s="38">
        <v>36</v>
      </c>
      <c r="M8" s="38">
        <v>77</v>
      </c>
      <c r="N8" s="38">
        <v>135</v>
      </c>
      <c r="O8" s="38">
        <v>0</v>
      </c>
      <c r="P8" s="38">
        <v>1</v>
      </c>
      <c r="Q8" s="38">
        <v>7</v>
      </c>
      <c r="R8" s="39">
        <v>6</v>
      </c>
      <c r="S8" s="92">
        <v>8</v>
      </c>
      <c r="T8" s="92">
        <v>348</v>
      </c>
      <c r="U8" s="51">
        <v>10</v>
      </c>
      <c r="V8" s="38">
        <v>10</v>
      </c>
      <c r="W8" s="40">
        <v>68</v>
      </c>
    </row>
    <row r="9" spans="1:23" ht="18">
      <c r="A9" s="248">
        <v>2</v>
      </c>
      <c r="B9" s="122" t="s">
        <v>28</v>
      </c>
      <c r="C9" s="9">
        <v>1</v>
      </c>
      <c r="D9" s="7">
        <v>0</v>
      </c>
      <c r="E9" s="7">
        <v>0</v>
      </c>
      <c r="F9" s="7">
        <v>2</v>
      </c>
      <c r="G9" s="7">
        <v>0</v>
      </c>
      <c r="H9" s="7">
        <v>0</v>
      </c>
      <c r="I9" s="7">
        <v>23</v>
      </c>
      <c r="J9" s="7">
        <v>66</v>
      </c>
      <c r="K9" s="7">
        <v>23</v>
      </c>
      <c r="L9" s="7">
        <v>86</v>
      </c>
      <c r="M9" s="7">
        <v>15</v>
      </c>
      <c r="N9" s="7">
        <v>49</v>
      </c>
      <c r="O9" s="7">
        <v>0</v>
      </c>
      <c r="P9" s="7">
        <v>1</v>
      </c>
      <c r="Q9" s="7">
        <v>5</v>
      </c>
      <c r="R9" s="12">
        <v>4</v>
      </c>
      <c r="S9" s="58">
        <v>14</v>
      </c>
      <c r="T9" s="58">
        <v>289</v>
      </c>
      <c r="U9" s="9">
        <v>0</v>
      </c>
      <c r="V9" s="7">
        <v>10</v>
      </c>
      <c r="W9" s="32">
        <v>6</v>
      </c>
    </row>
    <row r="10" spans="1:23" ht="18">
      <c r="A10" s="248">
        <v>3</v>
      </c>
      <c r="B10" s="122" t="s">
        <v>29</v>
      </c>
      <c r="C10" s="9">
        <v>0</v>
      </c>
      <c r="D10" s="7">
        <v>0</v>
      </c>
      <c r="E10" s="7">
        <v>0</v>
      </c>
      <c r="F10" s="7">
        <v>0</v>
      </c>
      <c r="G10" s="7">
        <v>0</v>
      </c>
      <c r="H10" s="7">
        <v>0</v>
      </c>
      <c r="I10" s="7">
        <v>5</v>
      </c>
      <c r="J10" s="7">
        <v>7</v>
      </c>
      <c r="K10" s="7">
        <v>7</v>
      </c>
      <c r="L10" s="7">
        <v>24</v>
      </c>
      <c r="M10" s="7">
        <v>16</v>
      </c>
      <c r="N10" s="7">
        <v>55</v>
      </c>
      <c r="O10" s="7">
        <v>0</v>
      </c>
      <c r="P10" s="7">
        <v>0</v>
      </c>
      <c r="Q10" s="7">
        <v>1</v>
      </c>
      <c r="R10" s="12">
        <v>3</v>
      </c>
      <c r="S10" s="58">
        <v>1</v>
      </c>
      <c r="T10" s="58">
        <v>119</v>
      </c>
      <c r="U10" s="9">
        <v>0</v>
      </c>
      <c r="V10" s="7">
        <v>0</v>
      </c>
      <c r="W10" s="32">
        <v>21</v>
      </c>
    </row>
    <row r="11" spans="1:23" ht="18">
      <c r="A11" s="248">
        <v>4</v>
      </c>
      <c r="B11" s="48" t="s">
        <v>30</v>
      </c>
      <c r="C11" s="9">
        <v>0</v>
      </c>
      <c r="D11" s="7">
        <v>0</v>
      </c>
      <c r="E11" s="7">
        <v>0</v>
      </c>
      <c r="F11" s="7">
        <v>0</v>
      </c>
      <c r="G11" s="7">
        <v>0</v>
      </c>
      <c r="H11" s="7">
        <v>0</v>
      </c>
      <c r="I11" s="7">
        <v>31</v>
      </c>
      <c r="J11" s="7">
        <v>13</v>
      </c>
      <c r="K11" s="7">
        <v>4</v>
      </c>
      <c r="L11" s="7">
        <v>6</v>
      </c>
      <c r="M11" s="7">
        <v>36</v>
      </c>
      <c r="N11" s="7">
        <v>57</v>
      </c>
      <c r="O11" s="7">
        <v>0</v>
      </c>
      <c r="P11" s="7">
        <v>0</v>
      </c>
      <c r="Q11" s="7">
        <v>2</v>
      </c>
      <c r="R11" s="12">
        <v>2</v>
      </c>
      <c r="S11" s="58">
        <v>20</v>
      </c>
      <c r="T11" s="58">
        <v>171</v>
      </c>
      <c r="U11" s="9">
        <v>0</v>
      </c>
      <c r="V11" s="7">
        <v>0</v>
      </c>
      <c r="W11" s="32">
        <v>24</v>
      </c>
    </row>
    <row r="12" spans="1:23" ht="18">
      <c r="A12" s="248">
        <v>5</v>
      </c>
      <c r="B12" s="122" t="s">
        <v>31</v>
      </c>
      <c r="C12" s="9">
        <v>2</v>
      </c>
      <c r="D12" s="7">
        <v>1</v>
      </c>
      <c r="E12" s="7">
        <v>5</v>
      </c>
      <c r="F12" s="7">
        <v>4</v>
      </c>
      <c r="G12" s="7">
        <v>0</v>
      </c>
      <c r="H12" s="7">
        <v>0</v>
      </c>
      <c r="I12" s="7">
        <v>39</v>
      </c>
      <c r="J12" s="7">
        <v>35</v>
      </c>
      <c r="K12" s="7">
        <v>47</v>
      </c>
      <c r="L12" s="7">
        <v>59</v>
      </c>
      <c r="M12" s="7">
        <v>114</v>
      </c>
      <c r="N12" s="7">
        <v>196</v>
      </c>
      <c r="O12" s="7">
        <v>1</v>
      </c>
      <c r="P12" s="7">
        <v>1</v>
      </c>
      <c r="Q12" s="7">
        <v>9</v>
      </c>
      <c r="R12" s="12">
        <v>8</v>
      </c>
      <c r="S12" s="58">
        <v>43</v>
      </c>
      <c r="T12" s="58">
        <v>564</v>
      </c>
      <c r="U12" s="9">
        <v>8</v>
      </c>
      <c r="V12" s="7">
        <v>76</v>
      </c>
      <c r="W12" s="32">
        <v>215</v>
      </c>
    </row>
    <row r="13" spans="1:23" ht="18">
      <c r="A13" s="248">
        <v>6</v>
      </c>
      <c r="B13" s="122" t="s">
        <v>32</v>
      </c>
      <c r="C13" s="9">
        <v>0</v>
      </c>
      <c r="D13" s="7">
        <v>1</v>
      </c>
      <c r="E13" s="7">
        <v>0</v>
      </c>
      <c r="F13" s="7">
        <v>1</v>
      </c>
      <c r="G13" s="7">
        <v>0</v>
      </c>
      <c r="H13" s="7">
        <v>0</v>
      </c>
      <c r="I13" s="7">
        <v>0</v>
      </c>
      <c r="J13" s="7">
        <v>1</v>
      </c>
      <c r="K13" s="7">
        <v>2</v>
      </c>
      <c r="L13" s="7">
        <v>14</v>
      </c>
      <c r="M13" s="7">
        <v>1</v>
      </c>
      <c r="N13" s="7">
        <v>35</v>
      </c>
      <c r="O13" s="7">
        <v>0</v>
      </c>
      <c r="P13" s="7">
        <v>0</v>
      </c>
      <c r="Q13" s="7">
        <v>0</v>
      </c>
      <c r="R13" s="12">
        <v>3</v>
      </c>
      <c r="S13" s="58">
        <v>5</v>
      </c>
      <c r="T13" s="58">
        <v>63</v>
      </c>
      <c r="U13" s="9">
        <v>1</v>
      </c>
      <c r="V13" s="7">
        <v>0</v>
      </c>
      <c r="W13" s="32">
        <v>4</v>
      </c>
    </row>
    <row r="14" spans="1:23" ht="18">
      <c r="A14" s="248">
        <v>7</v>
      </c>
      <c r="B14" s="122" t="s">
        <v>33</v>
      </c>
      <c r="C14" s="9">
        <v>26</v>
      </c>
      <c r="D14" s="7">
        <v>7</v>
      </c>
      <c r="E14" s="7">
        <v>6</v>
      </c>
      <c r="F14" s="7">
        <v>5</v>
      </c>
      <c r="G14" s="7">
        <v>2</v>
      </c>
      <c r="H14" s="7">
        <v>1</v>
      </c>
      <c r="I14" s="7">
        <v>305</v>
      </c>
      <c r="J14" s="7">
        <v>201</v>
      </c>
      <c r="K14" s="7">
        <v>34</v>
      </c>
      <c r="L14" s="7">
        <v>20</v>
      </c>
      <c r="M14" s="7">
        <v>196</v>
      </c>
      <c r="N14" s="7">
        <v>197</v>
      </c>
      <c r="O14" s="7">
        <v>2</v>
      </c>
      <c r="P14" s="7">
        <v>4</v>
      </c>
      <c r="Q14" s="7">
        <v>55</v>
      </c>
      <c r="R14" s="12">
        <v>33</v>
      </c>
      <c r="S14" s="58">
        <v>11</v>
      </c>
      <c r="T14" s="58">
        <v>1105</v>
      </c>
      <c r="U14" s="9">
        <v>15</v>
      </c>
      <c r="V14" s="7">
        <v>0</v>
      </c>
      <c r="W14" s="32">
        <v>144</v>
      </c>
    </row>
    <row r="15" spans="1:23" ht="18">
      <c r="A15" s="248">
        <v>8</v>
      </c>
      <c r="B15" s="122" t="s">
        <v>34</v>
      </c>
      <c r="C15" s="9">
        <v>0</v>
      </c>
      <c r="D15" s="7">
        <v>0</v>
      </c>
      <c r="E15" s="7">
        <v>0</v>
      </c>
      <c r="F15" s="7">
        <v>0</v>
      </c>
      <c r="G15" s="7">
        <v>0</v>
      </c>
      <c r="H15" s="7">
        <v>0</v>
      </c>
      <c r="I15" s="7">
        <v>5</v>
      </c>
      <c r="J15" s="7">
        <v>4</v>
      </c>
      <c r="K15" s="7">
        <v>7</v>
      </c>
      <c r="L15" s="7">
        <v>18</v>
      </c>
      <c r="M15" s="7">
        <v>4</v>
      </c>
      <c r="N15" s="7">
        <v>12</v>
      </c>
      <c r="O15" s="7">
        <v>0</v>
      </c>
      <c r="P15" s="7">
        <v>1</v>
      </c>
      <c r="Q15" s="7">
        <v>0</v>
      </c>
      <c r="R15" s="12">
        <v>0</v>
      </c>
      <c r="S15" s="58">
        <v>2</v>
      </c>
      <c r="T15" s="58">
        <v>53</v>
      </c>
      <c r="U15" s="9">
        <v>0</v>
      </c>
      <c r="V15" s="7">
        <v>0</v>
      </c>
      <c r="W15" s="32">
        <v>21</v>
      </c>
    </row>
    <row r="16" spans="1:23" ht="18">
      <c r="A16" s="248">
        <v>9</v>
      </c>
      <c r="B16" s="122" t="s">
        <v>35</v>
      </c>
      <c r="C16" s="9">
        <v>0</v>
      </c>
      <c r="D16" s="7">
        <v>0</v>
      </c>
      <c r="E16" s="7">
        <v>1</v>
      </c>
      <c r="F16" s="7">
        <v>0</v>
      </c>
      <c r="G16" s="7">
        <v>0</v>
      </c>
      <c r="H16" s="7">
        <v>1</v>
      </c>
      <c r="I16" s="7">
        <v>17</v>
      </c>
      <c r="J16" s="7">
        <v>6</v>
      </c>
      <c r="K16" s="7">
        <v>6</v>
      </c>
      <c r="L16" s="7">
        <v>1</v>
      </c>
      <c r="M16" s="7">
        <v>38</v>
      </c>
      <c r="N16" s="7">
        <v>51</v>
      </c>
      <c r="O16" s="7">
        <v>0</v>
      </c>
      <c r="P16" s="7">
        <v>0</v>
      </c>
      <c r="Q16" s="7">
        <v>1</v>
      </c>
      <c r="R16" s="12">
        <v>1</v>
      </c>
      <c r="S16" s="58">
        <v>8</v>
      </c>
      <c r="T16" s="58">
        <v>131</v>
      </c>
      <c r="U16" s="9">
        <v>1</v>
      </c>
      <c r="V16" s="7">
        <v>1</v>
      </c>
      <c r="W16" s="32">
        <v>51</v>
      </c>
    </row>
    <row r="17" spans="1:23" ht="18">
      <c r="A17" s="248">
        <v>10</v>
      </c>
      <c r="B17" s="122" t="s">
        <v>36</v>
      </c>
      <c r="C17" s="9">
        <v>0</v>
      </c>
      <c r="D17" s="7">
        <v>0</v>
      </c>
      <c r="E17" s="7">
        <v>5</v>
      </c>
      <c r="F17" s="7">
        <v>2</v>
      </c>
      <c r="G17" s="7">
        <v>0</v>
      </c>
      <c r="H17" s="7">
        <v>2</v>
      </c>
      <c r="I17" s="7">
        <v>43</v>
      </c>
      <c r="J17" s="7">
        <v>42</v>
      </c>
      <c r="K17" s="7">
        <v>13</v>
      </c>
      <c r="L17" s="7">
        <v>83</v>
      </c>
      <c r="M17" s="7">
        <v>54</v>
      </c>
      <c r="N17" s="7">
        <v>137</v>
      </c>
      <c r="O17" s="7">
        <v>0</v>
      </c>
      <c r="P17" s="7">
        <v>0</v>
      </c>
      <c r="Q17" s="7">
        <v>2</v>
      </c>
      <c r="R17" s="12">
        <v>7</v>
      </c>
      <c r="S17" s="58">
        <v>28</v>
      </c>
      <c r="T17" s="58">
        <v>418</v>
      </c>
      <c r="U17" s="9">
        <v>9</v>
      </c>
      <c r="V17" s="7">
        <v>3</v>
      </c>
      <c r="W17" s="32">
        <v>86</v>
      </c>
    </row>
    <row r="18" spans="1:23" ht="18">
      <c r="A18" s="248">
        <v>11</v>
      </c>
      <c r="B18" s="122" t="s">
        <v>37</v>
      </c>
      <c r="C18" s="9">
        <v>5</v>
      </c>
      <c r="D18" s="7">
        <v>4</v>
      </c>
      <c r="E18" s="7">
        <v>6</v>
      </c>
      <c r="F18" s="7">
        <v>3</v>
      </c>
      <c r="G18" s="7">
        <v>2</v>
      </c>
      <c r="H18" s="7">
        <v>0</v>
      </c>
      <c r="I18" s="7">
        <v>104</v>
      </c>
      <c r="J18" s="7">
        <v>87</v>
      </c>
      <c r="K18" s="7">
        <v>147</v>
      </c>
      <c r="L18" s="7">
        <v>122</v>
      </c>
      <c r="M18" s="7">
        <v>110</v>
      </c>
      <c r="N18" s="7">
        <v>138</v>
      </c>
      <c r="O18" s="7">
        <v>0</v>
      </c>
      <c r="P18" s="7">
        <v>0</v>
      </c>
      <c r="Q18" s="7">
        <v>8</v>
      </c>
      <c r="R18" s="12">
        <v>1</v>
      </c>
      <c r="S18" s="58">
        <v>32</v>
      </c>
      <c r="T18" s="58">
        <v>769</v>
      </c>
      <c r="U18" s="9">
        <v>12</v>
      </c>
      <c r="V18" s="7">
        <v>127</v>
      </c>
      <c r="W18" s="32">
        <v>133</v>
      </c>
    </row>
    <row r="19" spans="1:23" ht="18">
      <c r="A19" s="248">
        <v>12</v>
      </c>
      <c r="B19" s="122" t="s">
        <v>38</v>
      </c>
      <c r="C19" s="9">
        <v>0</v>
      </c>
      <c r="D19" s="7">
        <v>0</v>
      </c>
      <c r="E19" s="7">
        <v>2</v>
      </c>
      <c r="F19" s="7">
        <v>2</v>
      </c>
      <c r="G19" s="7">
        <v>3</v>
      </c>
      <c r="H19" s="7">
        <v>0</v>
      </c>
      <c r="I19" s="7">
        <v>28</v>
      </c>
      <c r="J19" s="7">
        <v>17</v>
      </c>
      <c r="K19" s="7">
        <v>10</v>
      </c>
      <c r="L19" s="7">
        <v>7</v>
      </c>
      <c r="M19" s="7">
        <v>98</v>
      </c>
      <c r="N19" s="7">
        <v>132</v>
      </c>
      <c r="O19" s="7">
        <v>0</v>
      </c>
      <c r="P19" s="7">
        <v>0</v>
      </c>
      <c r="Q19" s="7">
        <v>4</v>
      </c>
      <c r="R19" s="12">
        <v>3</v>
      </c>
      <c r="S19" s="58">
        <v>0</v>
      </c>
      <c r="T19" s="58">
        <v>306</v>
      </c>
      <c r="U19" s="9">
        <v>7</v>
      </c>
      <c r="V19" s="7">
        <v>0</v>
      </c>
      <c r="W19" s="32">
        <v>56</v>
      </c>
    </row>
    <row r="20" spans="1:23" ht="18">
      <c r="A20" s="248">
        <v>13</v>
      </c>
      <c r="B20" s="122" t="s">
        <v>39</v>
      </c>
      <c r="C20" s="9">
        <v>0</v>
      </c>
      <c r="D20" s="7">
        <v>0</v>
      </c>
      <c r="E20" s="7">
        <v>0</v>
      </c>
      <c r="F20" s="7">
        <v>0</v>
      </c>
      <c r="G20" s="7">
        <v>0</v>
      </c>
      <c r="H20" s="7">
        <v>0</v>
      </c>
      <c r="I20" s="7">
        <v>0</v>
      </c>
      <c r="J20" s="7">
        <v>0</v>
      </c>
      <c r="K20" s="7">
        <v>0</v>
      </c>
      <c r="L20" s="7">
        <v>0</v>
      </c>
      <c r="M20" s="7">
        <v>0</v>
      </c>
      <c r="N20" s="7">
        <v>0</v>
      </c>
      <c r="O20" s="7">
        <v>0</v>
      </c>
      <c r="P20" s="7">
        <v>0</v>
      </c>
      <c r="Q20" s="7">
        <v>0</v>
      </c>
      <c r="R20" s="12">
        <v>0</v>
      </c>
      <c r="S20" s="58">
        <v>0</v>
      </c>
      <c r="T20" s="58">
        <v>0</v>
      </c>
      <c r="U20" s="9">
        <v>0</v>
      </c>
      <c r="V20" s="7">
        <v>0</v>
      </c>
      <c r="W20" s="32">
        <v>0</v>
      </c>
    </row>
    <row r="21" spans="1:23" ht="31.5">
      <c r="A21" s="248">
        <v>14</v>
      </c>
      <c r="B21" s="122" t="s">
        <v>40</v>
      </c>
      <c r="C21" s="9">
        <v>0</v>
      </c>
      <c r="D21" s="7">
        <v>0</v>
      </c>
      <c r="E21" s="7">
        <v>0</v>
      </c>
      <c r="F21" s="7">
        <v>0</v>
      </c>
      <c r="G21" s="7">
        <v>0</v>
      </c>
      <c r="H21" s="7">
        <v>0</v>
      </c>
      <c r="I21" s="7">
        <v>0</v>
      </c>
      <c r="J21" s="7">
        <v>0</v>
      </c>
      <c r="K21" s="7">
        <v>0</v>
      </c>
      <c r="L21" s="7">
        <v>0</v>
      </c>
      <c r="M21" s="7">
        <v>0</v>
      </c>
      <c r="N21" s="7">
        <v>0</v>
      </c>
      <c r="O21" s="7">
        <v>0</v>
      </c>
      <c r="P21" s="7">
        <v>0</v>
      </c>
      <c r="Q21" s="7">
        <v>0</v>
      </c>
      <c r="R21" s="12">
        <v>0</v>
      </c>
      <c r="S21" s="58">
        <v>0</v>
      </c>
      <c r="T21" s="58">
        <v>0</v>
      </c>
      <c r="U21" s="9">
        <v>0</v>
      </c>
      <c r="V21" s="7">
        <v>0</v>
      </c>
      <c r="W21" s="32">
        <v>0</v>
      </c>
    </row>
    <row r="22" spans="1:23" ht="18">
      <c r="A22" s="248">
        <v>15</v>
      </c>
      <c r="B22" s="122" t="s">
        <v>41</v>
      </c>
      <c r="C22" s="9">
        <v>3</v>
      </c>
      <c r="D22" s="7">
        <v>4</v>
      </c>
      <c r="E22" s="7">
        <v>0</v>
      </c>
      <c r="F22" s="7">
        <v>4</v>
      </c>
      <c r="G22" s="7">
        <v>0</v>
      </c>
      <c r="H22" s="7">
        <v>0</v>
      </c>
      <c r="I22" s="7">
        <v>115</v>
      </c>
      <c r="J22" s="7">
        <v>98</v>
      </c>
      <c r="K22" s="7">
        <v>126</v>
      </c>
      <c r="L22" s="7">
        <v>165</v>
      </c>
      <c r="M22" s="7">
        <v>11</v>
      </c>
      <c r="N22" s="7">
        <v>18</v>
      </c>
      <c r="O22" s="7">
        <v>0</v>
      </c>
      <c r="P22" s="7">
        <v>0</v>
      </c>
      <c r="Q22" s="7">
        <v>4</v>
      </c>
      <c r="R22" s="12">
        <v>3</v>
      </c>
      <c r="S22" s="58">
        <v>4</v>
      </c>
      <c r="T22" s="58">
        <v>555</v>
      </c>
      <c r="U22" s="9">
        <v>8</v>
      </c>
      <c r="V22" s="7">
        <v>17</v>
      </c>
      <c r="W22" s="32">
        <v>39</v>
      </c>
    </row>
    <row r="23" spans="1:23" ht="18">
      <c r="A23" s="248">
        <v>16</v>
      </c>
      <c r="B23" s="122" t="s">
        <v>42</v>
      </c>
      <c r="C23" s="9">
        <v>0</v>
      </c>
      <c r="D23" s="7">
        <v>0</v>
      </c>
      <c r="E23" s="7">
        <v>0</v>
      </c>
      <c r="F23" s="7">
        <v>0</v>
      </c>
      <c r="G23" s="7">
        <v>1</v>
      </c>
      <c r="H23" s="7">
        <v>0</v>
      </c>
      <c r="I23" s="7">
        <v>16</v>
      </c>
      <c r="J23" s="7">
        <v>34</v>
      </c>
      <c r="K23" s="7">
        <v>3</v>
      </c>
      <c r="L23" s="7">
        <v>7</v>
      </c>
      <c r="M23" s="7">
        <v>18</v>
      </c>
      <c r="N23" s="7">
        <v>17</v>
      </c>
      <c r="O23" s="7">
        <v>0</v>
      </c>
      <c r="P23" s="7">
        <v>0</v>
      </c>
      <c r="Q23" s="7">
        <v>1</v>
      </c>
      <c r="R23" s="12">
        <v>0</v>
      </c>
      <c r="S23" s="58">
        <v>1</v>
      </c>
      <c r="T23" s="58">
        <v>98</v>
      </c>
      <c r="U23" s="9">
        <v>1</v>
      </c>
      <c r="V23" s="7">
        <v>0</v>
      </c>
      <c r="W23" s="32">
        <v>13</v>
      </c>
    </row>
    <row r="24" spans="1:23" ht="18">
      <c r="A24" s="248">
        <v>17</v>
      </c>
      <c r="B24" s="122" t="s">
        <v>43</v>
      </c>
      <c r="C24" s="9">
        <v>0</v>
      </c>
      <c r="D24" s="7">
        <v>2</v>
      </c>
      <c r="E24" s="7">
        <v>0</v>
      </c>
      <c r="F24" s="7">
        <v>4</v>
      </c>
      <c r="G24" s="7">
        <v>0</v>
      </c>
      <c r="H24" s="7">
        <v>0</v>
      </c>
      <c r="I24" s="7">
        <v>3</v>
      </c>
      <c r="J24" s="7">
        <v>6</v>
      </c>
      <c r="K24" s="7">
        <v>8</v>
      </c>
      <c r="L24" s="7">
        <v>14</v>
      </c>
      <c r="M24" s="7">
        <v>29</v>
      </c>
      <c r="N24" s="7">
        <v>77</v>
      </c>
      <c r="O24" s="7">
        <v>0</v>
      </c>
      <c r="P24" s="7">
        <v>1</v>
      </c>
      <c r="Q24" s="7">
        <v>1</v>
      </c>
      <c r="R24" s="12">
        <v>8</v>
      </c>
      <c r="S24" s="58">
        <v>36</v>
      </c>
      <c r="T24" s="58">
        <v>189</v>
      </c>
      <c r="U24" s="9">
        <v>1</v>
      </c>
      <c r="V24" s="7">
        <v>0</v>
      </c>
      <c r="W24" s="32">
        <v>36</v>
      </c>
    </row>
    <row r="25" spans="1:23" ht="18">
      <c r="A25" s="248">
        <v>18</v>
      </c>
      <c r="B25" s="122" t="s">
        <v>44</v>
      </c>
      <c r="C25" s="9">
        <v>3</v>
      </c>
      <c r="D25" s="7">
        <v>1</v>
      </c>
      <c r="E25" s="7">
        <v>10</v>
      </c>
      <c r="F25" s="7">
        <v>4</v>
      </c>
      <c r="G25" s="7">
        <v>1</v>
      </c>
      <c r="H25" s="7">
        <v>1</v>
      </c>
      <c r="I25" s="7">
        <v>129</v>
      </c>
      <c r="J25" s="7">
        <v>66</v>
      </c>
      <c r="K25" s="7">
        <v>168</v>
      </c>
      <c r="L25" s="7">
        <v>103</v>
      </c>
      <c r="M25" s="7">
        <v>106</v>
      </c>
      <c r="N25" s="7">
        <v>89</v>
      </c>
      <c r="O25" s="7">
        <v>0</v>
      </c>
      <c r="P25" s="7">
        <v>0</v>
      </c>
      <c r="Q25" s="7">
        <v>6</v>
      </c>
      <c r="R25" s="12">
        <v>8</v>
      </c>
      <c r="S25" s="58">
        <v>20</v>
      </c>
      <c r="T25" s="58">
        <v>715</v>
      </c>
      <c r="U25" s="9">
        <v>12</v>
      </c>
      <c r="V25" s="7">
        <v>11</v>
      </c>
      <c r="W25" s="32">
        <v>178</v>
      </c>
    </row>
    <row r="26" spans="1:23" ht="18">
      <c r="A26" s="248">
        <v>19</v>
      </c>
      <c r="B26" s="122" t="s">
        <v>45</v>
      </c>
      <c r="C26" s="9">
        <v>2</v>
      </c>
      <c r="D26" s="7">
        <v>0</v>
      </c>
      <c r="E26" s="7">
        <v>1</v>
      </c>
      <c r="F26" s="7">
        <v>0</v>
      </c>
      <c r="G26" s="7">
        <v>0</v>
      </c>
      <c r="H26" s="7">
        <v>0</v>
      </c>
      <c r="I26" s="7">
        <v>8</v>
      </c>
      <c r="J26" s="7">
        <v>6</v>
      </c>
      <c r="K26" s="7">
        <v>25</v>
      </c>
      <c r="L26" s="7">
        <v>14</v>
      </c>
      <c r="M26" s="7">
        <v>66</v>
      </c>
      <c r="N26" s="7">
        <v>52</v>
      </c>
      <c r="O26" s="7">
        <v>0</v>
      </c>
      <c r="P26" s="7">
        <v>0</v>
      </c>
      <c r="Q26" s="7">
        <v>7</v>
      </c>
      <c r="R26" s="12">
        <v>7</v>
      </c>
      <c r="S26" s="58">
        <v>12</v>
      </c>
      <c r="T26" s="58">
        <v>200</v>
      </c>
      <c r="U26" s="9">
        <v>8</v>
      </c>
      <c r="V26" s="7">
        <v>0</v>
      </c>
      <c r="W26" s="32">
        <v>30</v>
      </c>
    </row>
    <row r="27" spans="1:23" ht="18">
      <c r="A27" s="248">
        <v>20</v>
      </c>
      <c r="B27" s="122" t="s">
        <v>46</v>
      </c>
      <c r="C27" s="9">
        <v>2</v>
      </c>
      <c r="D27" s="7">
        <v>2</v>
      </c>
      <c r="E27" s="7">
        <v>8</v>
      </c>
      <c r="F27" s="7">
        <v>1</v>
      </c>
      <c r="G27" s="7">
        <v>3</v>
      </c>
      <c r="H27" s="7">
        <v>0</v>
      </c>
      <c r="I27" s="7">
        <v>66</v>
      </c>
      <c r="J27" s="7">
        <v>34</v>
      </c>
      <c r="K27" s="7">
        <v>28</v>
      </c>
      <c r="L27" s="7">
        <v>8</v>
      </c>
      <c r="M27" s="7">
        <v>117</v>
      </c>
      <c r="N27" s="7">
        <v>37</v>
      </c>
      <c r="O27" s="7">
        <v>1</v>
      </c>
      <c r="P27" s="7">
        <v>0</v>
      </c>
      <c r="Q27" s="7">
        <v>17</v>
      </c>
      <c r="R27" s="12">
        <v>3</v>
      </c>
      <c r="S27" s="58">
        <v>0</v>
      </c>
      <c r="T27" s="58">
        <v>327</v>
      </c>
      <c r="U27" s="9">
        <v>8</v>
      </c>
      <c r="V27" s="7">
        <v>0</v>
      </c>
      <c r="W27" s="32">
        <v>87</v>
      </c>
    </row>
    <row r="28" spans="1:23" ht="18">
      <c r="A28" s="248">
        <v>21</v>
      </c>
      <c r="B28" s="122" t="s">
        <v>47</v>
      </c>
      <c r="C28" s="9">
        <v>0</v>
      </c>
      <c r="D28" s="7">
        <v>0</v>
      </c>
      <c r="E28" s="7">
        <v>0</v>
      </c>
      <c r="F28" s="7">
        <v>0</v>
      </c>
      <c r="G28" s="7">
        <v>0</v>
      </c>
      <c r="H28" s="7">
        <v>1</v>
      </c>
      <c r="I28" s="7">
        <v>2</v>
      </c>
      <c r="J28" s="7">
        <v>17</v>
      </c>
      <c r="K28" s="7">
        <v>7</v>
      </c>
      <c r="L28" s="7">
        <v>25</v>
      </c>
      <c r="M28" s="7">
        <v>10</v>
      </c>
      <c r="N28" s="7">
        <v>30</v>
      </c>
      <c r="O28" s="7">
        <v>0</v>
      </c>
      <c r="P28" s="7">
        <v>0</v>
      </c>
      <c r="Q28" s="7">
        <v>0</v>
      </c>
      <c r="R28" s="12">
        <v>0</v>
      </c>
      <c r="S28" s="58">
        <v>0</v>
      </c>
      <c r="T28" s="58">
        <v>92</v>
      </c>
      <c r="U28" s="9">
        <v>0</v>
      </c>
      <c r="V28" s="7">
        <v>0</v>
      </c>
      <c r="W28" s="32">
        <v>6</v>
      </c>
    </row>
    <row r="29" spans="1:23" ht="18">
      <c r="A29" s="248">
        <v>22</v>
      </c>
      <c r="B29" s="122" t="s">
        <v>48</v>
      </c>
      <c r="C29" s="9">
        <v>0</v>
      </c>
      <c r="D29" s="7">
        <v>0</v>
      </c>
      <c r="E29" s="7">
        <v>2</v>
      </c>
      <c r="F29" s="7">
        <v>1</v>
      </c>
      <c r="G29" s="7">
        <v>0</v>
      </c>
      <c r="H29" s="7">
        <v>0</v>
      </c>
      <c r="I29" s="7">
        <v>5</v>
      </c>
      <c r="J29" s="7">
        <v>8</v>
      </c>
      <c r="K29" s="7">
        <v>4</v>
      </c>
      <c r="L29" s="7">
        <v>6</v>
      </c>
      <c r="M29" s="7">
        <v>25</v>
      </c>
      <c r="N29" s="7">
        <v>38</v>
      </c>
      <c r="O29" s="7">
        <v>0</v>
      </c>
      <c r="P29" s="7">
        <v>0</v>
      </c>
      <c r="Q29" s="7">
        <v>1</v>
      </c>
      <c r="R29" s="12">
        <v>0</v>
      </c>
      <c r="S29" s="58">
        <v>3</v>
      </c>
      <c r="T29" s="58">
        <v>93</v>
      </c>
      <c r="U29" s="9">
        <v>1</v>
      </c>
      <c r="V29" s="7">
        <v>0</v>
      </c>
      <c r="W29" s="32">
        <v>30</v>
      </c>
    </row>
    <row r="30" spans="1:23" ht="18">
      <c r="A30" s="248">
        <v>23</v>
      </c>
      <c r="B30" s="122" t="s">
        <v>49</v>
      </c>
      <c r="C30" s="9">
        <v>0</v>
      </c>
      <c r="D30" s="7">
        <v>0</v>
      </c>
      <c r="E30" s="7">
        <v>0</v>
      </c>
      <c r="F30" s="7">
        <v>2</v>
      </c>
      <c r="G30" s="7">
        <v>0</v>
      </c>
      <c r="H30" s="7">
        <v>0</v>
      </c>
      <c r="I30" s="7">
        <v>3</v>
      </c>
      <c r="J30" s="7">
        <v>15</v>
      </c>
      <c r="K30" s="7">
        <v>5</v>
      </c>
      <c r="L30" s="7">
        <v>22</v>
      </c>
      <c r="M30" s="7">
        <v>27</v>
      </c>
      <c r="N30" s="7">
        <v>94</v>
      </c>
      <c r="O30" s="7">
        <v>0</v>
      </c>
      <c r="P30" s="7">
        <v>1</v>
      </c>
      <c r="Q30" s="7">
        <v>0</v>
      </c>
      <c r="R30" s="12">
        <v>1</v>
      </c>
      <c r="S30" s="58">
        <v>8</v>
      </c>
      <c r="T30" s="58">
        <v>178</v>
      </c>
      <c r="U30" s="9">
        <v>9</v>
      </c>
      <c r="V30" s="7">
        <v>1</v>
      </c>
      <c r="W30" s="32">
        <v>22</v>
      </c>
    </row>
    <row r="31" spans="1:23" ht="18">
      <c r="A31" s="248">
        <v>24</v>
      </c>
      <c r="B31" s="122" t="s">
        <v>50</v>
      </c>
      <c r="C31" s="9">
        <v>2</v>
      </c>
      <c r="D31" s="7">
        <v>0</v>
      </c>
      <c r="E31" s="7">
        <v>2</v>
      </c>
      <c r="F31" s="7">
        <v>4</v>
      </c>
      <c r="G31" s="7">
        <v>0</v>
      </c>
      <c r="H31" s="7">
        <v>0</v>
      </c>
      <c r="I31" s="7">
        <v>17</v>
      </c>
      <c r="J31" s="7">
        <v>15</v>
      </c>
      <c r="K31" s="7">
        <v>13</v>
      </c>
      <c r="L31" s="7">
        <v>14</v>
      </c>
      <c r="M31" s="7">
        <v>43</v>
      </c>
      <c r="N31" s="7">
        <v>78</v>
      </c>
      <c r="O31" s="7">
        <v>0</v>
      </c>
      <c r="P31" s="7">
        <v>0</v>
      </c>
      <c r="Q31" s="7">
        <v>3</v>
      </c>
      <c r="R31" s="12">
        <v>5</v>
      </c>
      <c r="S31" s="58">
        <v>3</v>
      </c>
      <c r="T31" s="58">
        <v>199</v>
      </c>
      <c r="U31" s="9">
        <v>6</v>
      </c>
      <c r="V31" s="7">
        <v>0</v>
      </c>
      <c r="W31" s="32">
        <v>55</v>
      </c>
    </row>
    <row r="32" spans="1:23" ht="18">
      <c r="A32" s="248">
        <v>25</v>
      </c>
      <c r="B32" s="122" t="s">
        <v>51</v>
      </c>
      <c r="C32" s="9">
        <v>0</v>
      </c>
      <c r="D32" s="7">
        <v>1</v>
      </c>
      <c r="E32" s="7">
        <v>0</v>
      </c>
      <c r="F32" s="7">
        <v>6</v>
      </c>
      <c r="G32" s="7">
        <v>0</v>
      </c>
      <c r="H32" s="7">
        <v>3</v>
      </c>
      <c r="I32" s="7">
        <v>2</v>
      </c>
      <c r="J32" s="7">
        <v>15</v>
      </c>
      <c r="K32" s="7">
        <v>11</v>
      </c>
      <c r="L32" s="7">
        <v>98</v>
      </c>
      <c r="M32" s="7">
        <v>13</v>
      </c>
      <c r="N32" s="7">
        <v>89</v>
      </c>
      <c r="O32" s="7">
        <v>1</v>
      </c>
      <c r="P32" s="7">
        <v>0</v>
      </c>
      <c r="Q32" s="7">
        <v>5</v>
      </c>
      <c r="R32" s="12">
        <v>9</v>
      </c>
      <c r="S32" s="58">
        <v>5</v>
      </c>
      <c r="T32" s="58">
        <v>258</v>
      </c>
      <c r="U32" s="9">
        <v>3</v>
      </c>
      <c r="V32" s="7">
        <v>0</v>
      </c>
      <c r="W32" s="32">
        <v>86</v>
      </c>
    </row>
    <row r="33" spans="1:23" ht="18">
      <c r="A33" s="248">
        <v>26</v>
      </c>
      <c r="B33" s="122" t="s">
        <v>52</v>
      </c>
      <c r="C33" s="9">
        <v>1</v>
      </c>
      <c r="D33" s="7">
        <v>0</v>
      </c>
      <c r="E33" s="7">
        <v>0</v>
      </c>
      <c r="F33" s="7">
        <v>2</v>
      </c>
      <c r="G33" s="7">
        <v>0</v>
      </c>
      <c r="H33" s="7">
        <v>1</v>
      </c>
      <c r="I33" s="7">
        <v>13</v>
      </c>
      <c r="J33" s="7">
        <v>9</v>
      </c>
      <c r="K33" s="7">
        <v>29</v>
      </c>
      <c r="L33" s="7">
        <v>37</v>
      </c>
      <c r="M33" s="7">
        <v>24</v>
      </c>
      <c r="N33" s="7">
        <v>21</v>
      </c>
      <c r="O33" s="7">
        <v>0</v>
      </c>
      <c r="P33" s="7">
        <v>0</v>
      </c>
      <c r="Q33" s="7">
        <v>3</v>
      </c>
      <c r="R33" s="12">
        <v>0</v>
      </c>
      <c r="S33" s="58">
        <v>3</v>
      </c>
      <c r="T33" s="58">
        <v>143</v>
      </c>
      <c r="U33" s="9">
        <v>5</v>
      </c>
      <c r="V33" s="7">
        <v>0</v>
      </c>
      <c r="W33" s="32">
        <v>65</v>
      </c>
    </row>
    <row r="34" spans="1:23" ht="18">
      <c r="A34" s="248">
        <v>27</v>
      </c>
      <c r="B34" s="122" t="s">
        <v>53</v>
      </c>
      <c r="C34" s="9">
        <v>1</v>
      </c>
      <c r="D34" s="7">
        <v>1</v>
      </c>
      <c r="E34" s="7">
        <v>2</v>
      </c>
      <c r="F34" s="7">
        <v>2</v>
      </c>
      <c r="G34" s="7">
        <v>0</v>
      </c>
      <c r="H34" s="7">
        <v>1</v>
      </c>
      <c r="I34" s="7">
        <v>56</v>
      </c>
      <c r="J34" s="7">
        <v>73</v>
      </c>
      <c r="K34" s="7">
        <v>13</v>
      </c>
      <c r="L34" s="7">
        <v>42</v>
      </c>
      <c r="M34" s="7">
        <v>26</v>
      </c>
      <c r="N34" s="7">
        <v>112</v>
      </c>
      <c r="O34" s="7">
        <v>0</v>
      </c>
      <c r="P34" s="7">
        <v>0</v>
      </c>
      <c r="Q34" s="7">
        <v>4</v>
      </c>
      <c r="R34" s="12">
        <v>6</v>
      </c>
      <c r="S34" s="58">
        <v>8</v>
      </c>
      <c r="T34" s="58">
        <v>347</v>
      </c>
      <c r="U34" s="9">
        <v>2</v>
      </c>
      <c r="V34" s="7">
        <v>0</v>
      </c>
      <c r="W34" s="32">
        <v>46</v>
      </c>
    </row>
    <row r="35" spans="1:23" ht="18.75" thickBot="1">
      <c r="A35" s="249">
        <v>28</v>
      </c>
      <c r="B35" s="129" t="s">
        <v>54</v>
      </c>
      <c r="C35" s="19">
        <v>0</v>
      </c>
      <c r="D35" s="16">
        <v>3</v>
      </c>
      <c r="E35" s="16">
        <v>0</v>
      </c>
      <c r="F35" s="16">
        <v>5</v>
      </c>
      <c r="G35" s="16">
        <v>0</v>
      </c>
      <c r="H35" s="16">
        <v>0</v>
      </c>
      <c r="I35" s="16">
        <v>12</v>
      </c>
      <c r="J35" s="16">
        <v>49</v>
      </c>
      <c r="K35" s="16">
        <v>11</v>
      </c>
      <c r="L35" s="16">
        <v>108</v>
      </c>
      <c r="M35" s="16">
        <v>12</v>
      </c>
      <c r="N35" s="16">
        <v>85</v>
      </c>
      <c r="O35" s="16">
        <v>0</v>
      </c>
      <c r="P35" s="16">
        <v>0</v>
      </c>
      <c r="Q35" s="16">
        <v>1</v>
      </c>
      <c r="R35" s="35">
        <v>7</v>
      </c>
      <c r="S35" s="59">
        <v>3</v>
      </c>
      <c r="T35" s="59">
        <v>296</v>
      </c>
      <c r="U35" s="19">
        <v>0</v>
      </c>
      <c r="V35" s="16">
        <v>1</v>
      </c>
      <c r="W35" s="33">
        <v>17</v>
      </c>
    </row>
    <row r="36" spans="1:23" ht="17.100000000000001" customHeight="1">
      <c r="A36" s="227" t="s">
        <v>467</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8"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3">
    <mergeCell ref="A2:W2"/>
    <mergeCell ref="C4:T4"/>
    <mergeCell ref="C5:D5"/>
    <mergeCell ref="E5:F5"/>
    <mergeCell ref="G5:H5"/>
    <mergeCell ref="I5:J5"/>
    <mergeCell ref="K5:L5"/>
    <mergeCell ref="M5:N5"/>
    <mergeCell ref="O5:P5"/>
    <mergeCell ref="Q5:R5"/>
    <mergeCell ref="U4:W5"/>
    <mergeCell ref="A4:A6"/>
    <mergeCell ref="B4:B6"/>
  </mergeCells>
  <hyperlinks>
    <hyperlink ref="A1" location="'Table of Contents'!A1" display="Return to Table of Contents" xr:uid="{98431435-D2F0-4670-9189-AD3A142D5804}"/>
    <hyperlink ref="A43" location="'Table of Contents'!A1" display="Return to Table of Contents" xr:uid="{FA851BEB-6B9D-4C47-8B29-B45CE3B2FD10}"/>
  </hyperlinks>
  <pageMargins left="0.2" right="0.2" top="0.5" bottom="0.5" header="0" footer="0"/>
  <pageSetup paperSize="5"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43"/>
  <sheetViews>
    <sheetView showGridLines="0" zoomScaleNormal="100" workbookViewId="0">
      <selection activeCell="T7" sqref="T7"/>
    </sheetView>
  </sheetViews>
  <sheetFormatPr defaultColWidth="11" defaultRowHeight="15" customHeight="1"/>
  <cols>
    <col min="1" max="1" width="9.875" style="50" customWidth="1"/>
    <col min="2" max="2" width="34.6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1023" t="s">
        <v>918</v>
      </c>
    </row>
    <row r="2" spans="1:23" ht="123.6" customHeight="1">
      <c r="A2" s="1143" t="s">
        <v>506</v>
      </c>
      <c r="B2" s="1128"/>
      <c r="C2" s="1128"/>
      <c r="D2" s="1128"/>
      <c r="E2" s="1128"/>
      <c r="F2" s="1128"/>
      <c r="G2" s="1128"/>
      <c r="H2" s="1128"/>
      <c r="I2" s="1128"/>
      <c r="J2" s="1128"/>
      <c r="K2" s="1128"/>
      <c r="L2" s="1128"/>
      <c r="M2" s="1128"/>
      <c r="N2" s="1128"/>
      <c r="O2" s="1128"/>
      <c r="P2" s="1128"/>
      <c r="Q2" s="1128"/>
      <c r="R2" s="1128"/>
      <c r="S2" s="1128"/>
      <c r="T2" s="1128"/>
      <c r="U2" s="1128"/>
      <c r="V2" s="1128"/>
      <c r="W2" s="1128"/>
    </row>
    <row r="3" spans="1:23" ht="15" customHeight="1" thickBot="1">
      <c r="A3"/>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13" t="s">
        <v>64</v>
      </c>
      <c r="D5" s="1314"/>
      <c r="E5" s="1314" t="s">
        <v>123</v>
      </c>
      <c r="F5" s="1314"/>
      <c r="G5" s="1314" t="s">
        <v>122</v>
      </c>
      <c r="H5" s="1314"/>
      <c r="I5" s="1314" t="s">
        <v>353</v>
      </c>
      <c r="J5" s="1314"/>
      <c r="K5" s="1314" t="s">
        <v>362</v>
      </c>
      <c r="L5" s="1314"/>
      <c r="M5" s="1314" t="s">
        <v>12</v>
      </c>
      <c r="N5" s="1314"/>
      <c r="O5" s="1314" t="s">
        <v>363</v>
      </c>
      <c r="P5" s="1314"/>
      <c r="Q5" s="1314" t="s">
        <v>21</v>
      </c>
      <c r="R5" s="1274"/>
      <c r="S5" s="120" t="s">
        <v>7</v>
      </c>
      <c r="T5" s="120" t="s">
        <v>119</v>
      </c>
      <c r="U5" s="1300"/>
      <c r="V5" s="1267"/>
      <c r="W5" s="1301"/>
    </row>
    <row r="6" spans="1:23" ht="17.100000000000001" customHeight="1">
      <c r="A6" s="1277"/>
      <c r="B6" s="1162"/>
      <c r="C6" s="118" t="s">
        <v>18</v>
      </c>
      <c r="D6" s="133" t="s">
        <v>24</v>
      </c>
      <c r="E6" s="133" t="s">
        <v>18</v>
      </c>
      <c r="F6" s="133" t="s">
        <v>24</v>
      </c>
      <c r="G6" s="133" t="s">
        <v>18</v>
      </c>
      <c r="H6" s="133" t="s">
        <v>24</v>
      </c>
      <c r="I6" s="133" t="s">
        <v>18</v>
      </c>
      <c r="J6" s="133" t="s">
        <v>24</v>
      </c>
      <c r="K6" s="133" t="s">
        <v>18</v>
      </c>
      <c r="L6" s="133" t="s">
        <v>24</v>
      </c>
      <c r="M6" s="133" t="s">
        <v>18</v>
      </c>
      <c r="N6" s="133" t="s">
        <v>24</v>
      </c>
      <c r="O6" s="133" t="s">
        <v>18</v>
      </c>
      <c r="P6" s="133" t="s">
        <v>24</v>
      </c>
      <c r="Q6" s="133" t="s">
        <v>18</v>
      </c>
      <c r="R6" s="134" t="s">
        <v>24</v>
      </c>
      <c r="S6" s="120" t="s">
        <v>117</v>
      </c>
      <c r="T6" s="120" t="s">
        <v>7</v>
      </c>
      <c r="U6" s="117" t="s">
        <v>116</v>
      </c>
      <c r="V6" s="133" t="s">
        <v>115</v>
      </c>
      <c r="W6" s="119" t="s">
        <v>114</v>
      </c>
    </row>
    <row r="7" spans="1:23" ht="17.100000000000001" customHeight="1">
      <c r="A7" s="267">
        <v>0</v>
      </c>
      <c r="B7" s="348" t="s">
        <v>26</v>
      </c>
      <c r="C7" s="356">
        <v>791</v>
      </c>
      <c r="D7" s="357">
        <v>700</v>
      </c>
      <c r="E7" s="357">
        <v>495</v>
      </c>
      <c r="F7" s="357">
        <v>447</v>
      </c>
      <c r="G7" s="357">
        <v>28</v>
      </c>
      <c r="H7" s="357">
        <v>30</v>
      </c>
      <c r="I7" s="357">
        <v>2845</v>
      </c>
      <c r="J7" s="357">
        <v>1844</v>
      </c>
      <c r="K7" s="357">
        <v>5243</v>
      </c>
      <c r="L7" s="357">
        <v>4836</v>
      </c>
      <c r="M7" s="357">
        <v>4458</v>
      </c>
      <c r="N7" s="357">
        <v>4581</v>
      </c>
      <c r="O7" s="357">
        <v>56</v>
      </c>
      <c r="P7" s="357">
        <v>28</v>
      </c>
      <c r="Q7" s="357">
        <v>585</v>
      </c>
      <c r="R7" s="358">
        <v>512</v>
      </c>
      <c r="S7" s="349">
        <v>1037</v>
      </c>
      <c r="T7" s="349">
        <v>28516</v>
      </c>
      <c r="U7" s="360">
        <v>1001</v>
      </c>
      <c r="V7" s="357">
        <v>1685</v>
      </c>
      <c r="W7" s="359">
        <v>13375</v>
      </c>
    </row>
    <row r="8" spans="1:23" ht="18">
      <c r="A8" s="247">
        <v>1</v>
      </c>
      <c r="B8" s="351" t="s">
        <v>27</v>
      </c>
      <c r="C8" s="51">
        <v>13</v>
      </c>
      <c r="D8" s="38">
        <v>0</v>
      </c>
      <c r="E8" s="38">
        <v>15</v>
      </c>
      <c r="F8" s="38">
        <v>11</v>
      </c>
      <c r="G8" s="38">
        <v>4</v>
      </c>
      <c r="H8" s="38">
        <v>2</v>
      </c>
      <c r="I8" s="38">
        <v>69</v>
      </c>
      <c r="J8" s="38">
        <v>25</v>
      </c>
      <c r="K8" s="38">
        <v>84</v>
      </c>
      <c r="L8" s="38">
        <v>29</v>
      </c>
      <c r="M8" s="38">
        <v>382</v>
      </c>
      <c r="N8" s="38">
        <v>214</v>
      </c>
      <c r="O8" s="38">
        <v>4</v>
      </c>
      <c r="P8" s="38">
        <v>0</v>
      </c>
      <c r="Q8" s="38">
        <v>29</v>
      </c>
      <c r="R8" s="39">
        <v>14</v>
      </c>
      <c r="S8" s="92">
        <v>15</v>
      </c>
      <c r="T8" s="92">
        <v>910</v>
      </c>
      <c r="U8" s="51">
        <v>45</v>
      </c>
      <c r="V8" s="38">
        <v>30</v>
      </c>
      <c r="W8" s="40">
        <v>398</v>
      </c>
    </row>
    <row r="9" spans="1:23" ht="18">
      <c r="A9" s="248">
        <v>2</v>
      </c>
      <c r="B9" s="322" t="s">
        <v>28</v>
      </c>
      <c r="C9" s="9">
        <v>142</v>
      </c>
      <c r="D9" s="7">
        <v>162</v>
      </c>
      <c r="E9" s="7">
        <v>43</v>
      </c>
      <c r="F9" s="7">
        <v>56</v>
      </c>
      <c r="G9" s="7">
        <v>3</v>
      </c>
      <c r="H9" s="7">
        <v>3</v>
      </c>
      <c r="I9" s="7">
        <v>681</v>
      </c>
      <c r="J9" s="7">
        <v>497</v>
      </c>
      <c r="K9" s="7">
        <v>768</v>
      </c>
      <c r="L9" s="7">
        <v>879</v>
      </c>
      <c r="M9" s="7">
        <v>268</v>
      </c>
      <c r="N9" s="7">
        <v>393</v>
      </c>
      <c r="O9" s="7">
        <v>12</v>
      </c>
      <c r="P9" s="7">
        <v>4</v>
      </c>
      <c r="Q9" s="7">
        <v>121</v>
      </c>
      <c r="R9" s="12">
        <v>123</v>
      </c>
      <c r="S9" s="58">
        <v>189</v>
      </c>
      <c r="T9" s="58">
        <v>4344</v>
      </c>
      <c r="U9" s="9">
        <v>100</v>
      </c>
      <c r="V9" s="7">
        <v>365</v>
      </c>
      <c r="W9" s="32">
        <v>2417</v>
      </c>
    </row>
    <row r="10" spans="1:23" ht="18">
      <c r="A10" s="248">
        <v>3</v>
      </c>
      <c r="B10" s="322" t="s">
        <v>29</v>
      </c>
      <c r="C10" s="9">
        <v>7</v>
      </c>
      <c r="D10" s="7">
        <v>2</v>
      </c>
      <c r="E10" s="7">
        <v>9</v>
      </c>
      <c r="F10" s="7">
        <v>7</v>
      </c>
      <c r="G10" s="7">
        <v>1</v>
      </c>
      <c r="H10" s="7">
        <v>1</v>
      </c>
      <c r="I10" s="7">
        <v>52</v>
      </c>
      <c r="J10" s="7">
        <v>49</v>
      </c>
      <c r="K10" s="7">
        <v>65</v>
      </c>
      <c r="L10" s="7">
        <v>72</v>
      </c>
      <c r="M10" s="7">
        <v>342</v>
      </c>
      <c r="N10" s="7">
        <v>248</v>
      </c>
      <c r="O10" s="7">
        <v>4</v>
      </c>
      <c r="P10" s="7">
        <v>1</v>
      </c>
      <c r="Q10" s="7">
        <v>19</v>
      </c>
      <c r="R10" s="12">
        <v>17</v>
      </c>
      <c r="S10" s="58">
        <v>21</v>
      </c>
      <c r="T10" s="58">
        <v>917</v>
      </c>
      <c r="U10" s="9">
        <v>64</v>
      </c>
      <c r="V10" s="7">
        <v>2</v>
      </c>
      <c r="W10" s="32">
        <v>556</v>
      </c>
    </row>
    <row r="11" spans="1:23" ht="18">
      <c r="A11" s="248">
        <v>4</v>
      </c>
      <c r="B11" s="48" t="s">
        <v>30</v>
      </c>
      <c r="C11" s="9">
        <v>0</v>
      </c>
      <c r="D11" s="7">
        <v>0</v>
      </c>
      <c r="E11" s="7">
        <v>0</v>
      </c>
      <c r="F11" s="7">
        <v>0</v>
      </c>
      <c r="G11" s="7">
        <v>0</v>
      </c>
      <c r="H11" s="7">
        <v>0</v>
      </c>
      <c r="I11" s="7">
        <v>0</v>
      </c>
      <c r="J11" s="7">
        <v>2</v>
      </c>
      <c r="K11" s="7">
        <v>0</v>
      </c>
      <c r="L11" s="7">
        <v>4</v>
      </c>
      <c r="M11" s="7">
        <v>3</v>
      </c>
      <c r="N11" s="7">
        <v>23</v>
      </c>
      <c r="O11" s="7">
        <v>0</v>
      </c>
      <c r="P11" s="7">
        <v>2</v>
      </c>
      <c r="Q11" s="7">
        <v>0</v>
      </c>
      <c r="R11" s="12">
        <v>0</v>
      </c>
      <c r="S11" s="58">
        <v>0</v>
      </c>
      <c r="T11" s="58">
        <v>34</v>
      </c>
      <c r="U11" s="9">
        <v>0</v>
      </c>
      <c r="V11" s="7">
        <v>0</v>
      </c>
      <c r="W11" s="32">
        <v>4</v>
      </c>
    </row>
    <row r="12" spans="1:23" ht="18">
      <c r="A12" s="248">
        <v>5</v>
      </c>
      <c r="B12" s="322" t="s">
        <v>31</v>
      </c>
      <c r="C12" s="9">
        <v>1</v>
      </c>
      <c r="D12" s="7">
        <v>1</v>
      </c>
      <c r="E12" s="7">
        <v>4</v>
      </c>
      <c r="F12" s="7">
        <v>3</v>
      </c>
      <c r="G12" s="7">
        <v>0</v>
      </c>
      <c r="H12" s="7">
        <v>0</v>
      </c>
      <c r="I12" s="7">
        <v>7</v>
      </c>
      <c r="J12" s="7">
        <v>8</v>
      </c>
      <c r="K12" s="7">
        <v>21</v>
      </c>
      <c r="L12" s="7">
        <v>25</v>
      </c>
      <c r="M12" s="7">
        <v>75</v>
      </c>
      <c r="N12" s="7">
        <v>111</v>
      </c>
      <c r="O12" s="7">
        <v>0</v>
      </c>
      <c r="P12" s="7">
        <v>0</v>
      </c>
      <c r="Q12" s="7">
        <v>2</v>
      </c>
      <c r="R12" s="12">
        <v>5</v>
      </c>
      <c r="S12" s="58">
        <v>16</v>
      </c>
      <c r="T12" s="58">
        <v>279</v>
      </c>
      <c r="U12" s="9">
        <v>7</v>
      </c>
      <c r="V12" s="7">
        <v>26</v>
      </c>
      <c r="W12" s="32">
        <v>81</v>
      </c>
    </row>
    <row r="13" spans="1:23" ht="18">
      <c r="A13" s="248">
        <v>6</v>
      </c>
      <c r="B13" s="322" t="s">
        <v>32</v>
      </c>
      <c r="C13" s="9">
        <v>2</v>
      </c>
      <c r="D13" s="7">
        <v>3</v>
      </c>
      <c r="E13" s="7">
        <v>0</v>
      </c>
      <c r="F13" s="7">
        <v>1</v>
      </c>
      <c r="G13" s="7">
        <v>0</v>
      </c>
      <c r="H13" s="7">
        <v>0</v>
      </c>
      <c r="I13" s="7">
        <v>6</v>
      </c>
      <c r="J13" s="7">
        <v>6</v>
      </c>
      <c r="K13" s="7">
        <v>13</v>
      </c>
      <c r="L13" s="7">
        <v>22</v>
      </c>
      <c r="M13" s="7">
        <v>27</v>
      </c>
      <c r="N13" s="7">
        <v>36</v>
      </c>
      <c r="O13" s="7">
        <v>0</v>
      </c>
      <c r="P13" s="7">
        <v>0</v>
      </c>
      <c r="Q13" s="7">
        <v>2</v>
      </c>
      <c r="R13" s="12">
        <v>1</v>
      </c>
      <c r="S13" s="58">
        <v>8</v>
      </c>
      <c r="T13" s="58">
        <v>127</v>
      </c>
      <c r="U13" s="9">
        <v>8</v>
      </c>
      <c r="V13" s="7">
        <v>0</v>
      </c>
      <c r="W13" s="32">
        <v>47</v>
      </c>
    </row>
    <row r="14" spans="1:23" ht="18">
      <c r="A14" s="248">
        <v>7</v>
      </c>
      <c r="B14" s="322" t="s">
        <v>33</v>
      </c>
      <c r="C14" s="9">
        <v>30</v>
      </c>
      <c r="D14" s="7">
        <v>21</v>
      </c>
      <c r="E14" s="7">
        <v>27</v>
      </c>
      <c r="F14" s="7">
        <v>33</v>
      </c>
      <c r="G14" s="7">
        <v>4</v>
      </c>
      <c r="H14" s="7">
        <v>1</v>
      </c>
      <c r="I14" s="7">
        <v>202</v>
      </c>
      <c r="J14" s="7">
        <v>99</v>
      </c>
      <c r="K14" s="7">
        <v>106</v>
      </c>
      <c r="L14" s="7">
        <v>83</v>
      </c>
      <c r="M14" s="7">
        <v>327</v>
      </c>
      <c r="N14" s="7">
        <v>333</v>
      </c>
      <c r="O14" s="7">
        <v>8</v>
      </c>
      <c r="P14" s="7">
        <v>3</v>
      </c>
      <c r="Q14" s="7">
        <v>80</v>
      </c>
      <c r="R14" s="12">
        <v>58</v>
      </c>
      <c r="S14" s="58">
        <v>25</v>
      </c>
      <c r="T14" s="58">
        <v>1440</v>
      </c>
      <c r="U14" s="9">
        <v>85</v>
      </c>
      <c r="V14" s="7">
        <v>0</v>
      </c>
      <c r="W14" s="32">
        <v>671</v>
      </c>
    </row>
    <row r="15" spans="1:23" ht="18">
      <c r="A15" s="248">
        <v>8</v>
      </c>
      <c r="B15" s="322" t="s">
        <v>34</v>
      </c>
      <c r="C15" s="9">
        <v>0</v>
      </c>
      <c r="D15" s="7">
        <v>0</v>
      </c>
      <c r="E15" s="7">
        <v>0</v>
      </c>
      <c r="F15" s="7">
        <v>0</v>
      </c>
      <c r="G15" s="7">
        <v>0</v>
      </c>
      <c r="H15" s="7">
        <v>0</v>
      </c>
      <c r="I15" s="7">
        <v>7</v>
      </c>
      <c r="J15" s="7">
        <v>4</v>
      </c>
      <c r="K15" s="7">
        <v>0</v>
      </c>
      <c r="L15" s="7">
        <v>2</v>
      </c>
      <c r="M15" s="7">
        <v>9</v>
      </c>
      <c r="N15" s="7">
        <v>7</v>
      </c>
      <c r="O15" s="7">
        <v>0</v>
      </c>
      <c r="P15" s="7">
        <v>0</v>
      </c>
      <c r="Q15" s="7">
        <v>0</v>
      </c>
      <c r="R15" s="12">
        <v>0</v>
      </c>
      <c r="S15" s="58">
        <v>0</v>
      </c>
      <c r="T15" s="58">
        <v>29</v>
      </c>
      <c r="U15" s="9">
        <v>1</v>
      </c>
      <c r="V15" s="7">
        <v>3</v>
      </c>
      <c r="W15" s="32">
        <v>15</v>
      </c>
    </row>
    <row r="16" spans="1:23" ht="18">
      <c r="A16" s="248">
        <v>9</v>
      </c>
      <c r="B16" s="322" t="s">
        <v>35</v>
      </c>
      <c r="C16" s="9">
        <v>0</v>
      </c>
      <c r="D16" s="7">
        <v>0</v>
      </c>
      <c r="E16" s="7">
        <v>5</v>
      </c>
      <c r="F16" s="7">
        <v>0</v>
      </c>
      <c r="G16" s="7">
        <v>0</v>
      </c>
      <c r="H16" s="7">
        <v>0</v>
      </c>
      <c r="I16" s="7">
        <v>1</v>
      </c>
      <c r="J16" s="7">
        <v>1</v>
      </c>
      <c r="K16" s="7">
        <v>6</v>
      </c>
      <c r="L16" s="7">
        <v>7</v>
      </c>
      <c r="M16" s="7">
        <v>56</v>
      </c>
      <c r="N16" s="7">
        <v>33</v>
      </c>
      <c r="O16" s="7">
        <v>0</v>
      </c>
      <c r="P16" s="7">
        <v>0</v>
      </c>
      <c r="Q16" s="7">
        <v>5</v>
      </c>
      <c r="R16" s="12">
        <v>2</v>
      </c>
      <c r="S16" s="58">
        <v>17</v>
      </c>
      <c r="T16" s="58">
        <v>133</v>
      </c>
      <c r="U16" s="9">
        <v>7</v>
      </c>
      <c r="V16" s="7">
        <v>0</v>
      </c>
      <c r="W16" s="32">
        <v>48</v>
      </c>
    </row>
    <row r="17" spans="1:23" ht="18">
      <c r="A17" s="248">
        <v>10</v>
      </c>
      <c r="B17" s="322" t="s">
        <v>36</v>
      </c>
      <c r="C17" s="9">
        <v>35</v>
      </c>
      <c r="D17" s="7">
        <v>22</v>
      </c>
      <c r="E17" s="7">
        <v>71</v>
      </c>
      <c r="F17" s="7">
        <v>47</v>
      </c>
      <c r="G17" s="7">
        <v>3</v>
      </c>
      <c r="H17" s="7">
        <v>2</v>
      </c>
      <c r="I17" s="7">
        <v>286</v>
      </c>
      <c r="J17" s="7">
        <v>120</v>
      </c>
      <c r="K17" s="7">
        <v>570</v>
      </c>
      <c r="L17" s="7">
        <v>292</v>
      </c>
      <c r="M17" s="7">
        <v>537</v>
      </c>
      <c r="N17" s="7">
        <v>411</v>
      </c>
      <c r="O17" s="7">
        <v>7</v>
      </c>
      <c r="P17" s="7">
        <v>2</v>
      </c>
      <c r="Q17" s="7">
        <v>57</v>
      </c>
      <c r="R17" s="12">
        <v>42</v>
      </c>
      <c r="S17" s="58">
        <v>148</v>
      </c>
      <c r="T17" s="58">
        <v>2652</v>
      </c>
      <c r="U17" s="9">
        <v>109</v>
      </c>
      <c r="V17" s="7">
        <v>93</v>
      </c>
      <c r="W17" s="32">
        <v>1204</v>
      </c>
    </row>
    <row r="18" spans="1:23" ht="18">
      <c r="A18" s="248">
        <v>11</v>
      </c>
      <c r="B18" s="322" t="s">
        <v>37</v>
      </c>
      <c r="C18" s="9">
        <v>3</v>
      </c>
      <c r="D18" s="7">
        <v>2</v>
      </c>
      <c r="E18" s="7">
        <v>1</v>
      </c>
      <c r="F18" s="7">
        <v>1</v>
      </c>
      <c r="G18" s="7">
        <v>0</v>
      </c>
      <c r="H18" s="7">
        <v>0</v>
      </c>
      <c r="I18" s="7">
        <v>38</v>
      </c>
      <c r="J18" s="7">
        <v>46</v>
      </c>
      <c r="K18" s="7">
        <v>106</v>
      </c>
      <c r="L18" s="7">
        <v>173</v>
      </c>
      <c r="M18" s="7">
        <v>119</v>
      </c>
      <c r="N18" s="7">
        <v>129</v>
      </c>
      <c r="O18" s="7">
        <v>0</v>
      </c>
      <c r="P18" s="7">
        <v>2</v>
      </c>
      <c r="Q18" s="7">
        <v>2</v>
      </c>
      <c r="R18" s="12">
        <v>6</v>
      </c>
      <c r="S18" s="58">
        <v>13</v>
      </c>
      <c r="T18" s="58">
        <v>641</v>
      </c>
      <c r="U18" s="9">
        <v>27</v>
      </c>
      <c r="V18" s="7">
        <v>72</v>
      </c>
      <c r="W18" s="32">
        <v>361</v>
      </c>
    </row>
    <row r="19" spans="1:23" ht="18">
      <c r="A19" s="248">
        <v>12</v>
      </c>
      <c r="B19" s="322" t="s">
        <v>38</v>
      </c>
      <c r="C19" s="9">
        <v>0</v>
      </c>
      <c r="D19" s="7">
        <v>0</v>
      </c>
      <c r="E19" s="7">
        <v>0</v>
      </c>
      <c r="F19" s="7">
        <v>0</v>
      </c>
      <c r="G19" s="7">
        <v>0</v>
      </c>
      <c r="H19" s="7">
        <v>0</v>
      </c>
      <c r="I19" s="7">
        <v>24</v>
      </c>
      <c r="J19" s="7">
        <v>4</v>
      </c>
      <c r="K19" s="7">
        <v>8</v>
      </c>
      <c r="L19" s="7">
        <v>6</v>
      </c>
      <c r="M19" s="7">
        <v>40</v>
      </c>
      <c r="N19" s="7">
        <v>32</v>
      </c>
      <c r="O19" s="7">
        <v>0</v>
      </c>
      <c r="P19" s="7">
        <v>0</v>
      </c>
      <c r="Q19" s="7">
        <v>5</v>
      </c>
      <c r="R19" s="12">
        <v>1</v>
      </c>
      <c r="S19" s="58">
        <v>2</v>
      </c>
      <c r="T19" s="58">
        <v>122</v>
      </c>
      <c r="U19" s="9">
        <v>5</v>
      </c>
      <c r="V19" s="7">
        <v>0</v>
      </c>
      <c r="W19" s="32">
        <v>55</v>
      </c>
    </row>
    <row r="20" spans="1:23" ht="18">
      <c r="A20" s="248">
        <v>13</v>
      </c>
      <c r="B20" s="322" t="s">
        <v>39</v>
      </c>
      <c r="C20" s="9">
        <v>3</v>
      </c>
      <c r="D20" s="7">
        <v>0</v>
      </c>
      <c r="E20" s="7">
        <v>13</v>
      </c>
      <c r="F20" s="7">
        <v>5</v>
      </c>
      <c r="G20" s="7">
        <v>0</v>
      </c>
      <c r="H20" s="7">
        <v>0</v>
      </c>
      <c r="I20" s="7">
        <v>12</v>
      </c>
      <c r="J20" s="7">
        <v>2</v>
      </c>
      <c r="K20" s="7">
        <v>14</v>
      </c>
      <c r="L20" s="7">
        <v>14</v>
      </c>
      <c r="M20" s="7">
        <v>45</v>
      </c>
      <c r="N20" s="7">
        <v>34</v>
      </c>
      <c r="O20" s="7">
        <v>0</v>
      </c>
      <c r="P20" s="7">
        <v>0</v>
      </c>
      <c r="Q20" s="7">
        <v>1</v>
      </c>
      <c r="R20" s="12">
        <v>6</v>
      </c>
      <c r="S20" s="58">
        <v>5</v>
      </c>
      <c r="T20" s="58">
        <v>154</v>
      </c>
      <c r="U20" s="9">
        <v>2</v>
      </c>
      <c r="V20" s="7">
        <v>3</v>
      </c>
      <c r="W20" s="32">
        <v>23</v>
      </c>
    </row>
    <row r="21" spans="1:23" ht="31.5">
      <c r="A21" s="248">
        <v>14</v>
      </c>
      <c r="B21" s="322" t="s">
        <v>40</v>
      </c>
      <c r="C21" s="9">
        <v>2</v>
      </c>
      <c r="D21" s="7">
        <v>2</v>
      </c>
      <c r="E21" s="7">
        <v>4</v>
      </c>
      <c r="F21" s="7">
        <v>3</v>
      </c>
      <c r="G21" s="7">
        <v>0</v>
      </c>
      <c r="H21" s="7">
        <v>2</v>
      </c>
      <c r="I21" s="7">
        <v>14</v>
      </c>
      <c r="J21" s="7">
        <v>6</v>
      </c>
      <c r="K21" s="7">
        <v>21</v>
      </c>
      <c r="L21" s="7">
        <v>12</v>
      </c>
      <c r="M21" s="7">
        <v>120</v>
      </c>
      <c r="N21" s="7">
        <v>56</v>
      </c>
      <c r="O21" s="7">
        <v>0</v>
      </c>
      <c r="P21" s="7">
        <v>0</v>
      </c>
      <c r="Q21" s="7">
        <v>2</v>
      </c>
      <c r="R21" s="12">
        <v>1</v>
      </c>
      <c r="S21" s="58">
        <v>33</v>
      </c>
      <c r="T21" s="58">
        <v>278</v>
      </c>
      <c r="U21" s="9">
        <v>19</v>
      </c>
      <c r="V21" s="7">
        <v>8</v>
      </c>
      <c r="W21" s="32">
        <v>37</v>
      </c>
    </row>
    <row r="22" spans="1:23" ht="18">
      <c r="A22" s="248">
        <v>15</v>
      </c>
      <c r="B22" s="322" t="s">
        <v>41</v>
      </c>
      <c r="C22" s="9">
        <v>195</v>
      </c>
      <c r="D22" s="7">
        <v>205</v>
      </c>
      <c r="E22" s="7">
        <v>27</v>
      </c>
      <c r="F22" s="7">
        <v>16</v>
      </c>
      <c r="G22" s="7">
        <v>0</v>
      </c>
      <c r="H22" s="7">
        <v>0</v>
      </c>
      <c r="I22" s="7">
        <v>325</v>
      </c>
      <c r="J22" s="7">
        <v>253</v>
      </c>
      <c r="K22" s="7">
        <v>1375</v>
      </c>
      <c r="L22" s="7">
        <v>1398</v>
      </c>
      <c r="M22" s="7">
        <v>100</v>
      </c>
      <c r="N22" s="7">
        <v>98</v>
      </c>
      <c r="O22" s="7">
        <v>1</v>
      </c>
      <c r="P22" s="7">
        <v>1</v>
      </c>
      <c r="Q22" s="7">
        <v>31</v>
      </c>
      <c r="R22" s="12">
        <v>18</v>
      </c>
      <c r="S22" s="58">
        <v>26</v>
      </c>
      <c r="T22" s="58">
        <v>4069</v>
      </c>
      <c r="U22" s="9">
        <v>195</v>
      </c>
      <c r="V22" s="7">
        <v>351</v>
      </c>
      <c r="W22" s="32">
        <v>1769</v>
      </c>
    </row>
    <row r="23" spans="1:23" ht="18">
      <c r="A23" s="248">
        <v>16</v>
      </c>
      <c r="B23" s="322" t="s">
        <v>42</v>
      </c>
      <c r="C23" s="9">
        <v>0</v>
      </c>
      <c r="D23" s="7">
        <v>0</v>
      </c>
      <c r="E23" s="7">
        <v>0</v>
      </c>
      <c r="F23" s="7">
        <v>0</v>
      </c>
      <c r="G23" s="7">
        <v>0</v>
      </c>
      <c r="H23" s="7">
        <v>0</v>
      </c>
      <c r="I23" s="7">
        <v>7</v>
      </c>
      <c r="J23" s="7">
        <v>2</v>
      </c>
      <c r="K23" s="7">
        <v>0</v>
      </c>
      <c r="L23" s="7">
        <v>1</v>
      </c>
      <c r="M23" s="7">
        <v>19</v>
      </c>
      <c r="N23" s="7">
        <v>8</v>
      </c>
      <c r="O23" s="7">
        <v>0</v>
      </c>
      <c r="P23" s="7">
        <v>0</v>
      </c>
      <c r="Q23" s="7">
        <v>1</v>
      </c>
      <c r="R23" s="12">
        <v>0</v>
      </c>
      <c r="S23" s="58">
        <v>0</v>
      </c>
      <c r="T23" s="58">
        <v>38</v>
      </c>
      <c r="U23" s="9">
        <v>1</v>
      </c>
      <c r="V23" s="7">
        <v>0</v>
      </c>
      <c r="W23" s="32">
        <v>24</v>
      </c>
    </row>
    <row r="24" spans="1:23" ht="18">
      <c r="A24" s="248">
        <v>17</v>
      </c>
      <c r="B24" s="322" t="s">
        <v>43</v>
      </c>
      <c r="C24" s="9">
        <v>0</v>
      </c>
      <c r="D24" s="7">
        <v>1</v>
      </c>
      <c r="E24" s="7">
        <v>1</v>
      </c>
      <c r="F24" s="7">
        <v>0</v>
      </c>
      <c r="G24" s="7">
        <v>0</v>
      </c>
      <c r="H24" s="7">
        <v>0</v>
      </c>
      <c r="I24" s="7">
        <v>3</v>
      </c>
      <c r="J24" s="7">
        <v>4</v>
      </c>
      <c r="K24" s="7">
        <v>2</v>
      </c>
      <c r="L24" s="7">
        <v>3</v>
      </c>
      <c r="M24" s="7">
        <v>29</v>
      </c>
      <c r="N24" s="7">
        <v>25</v>
      </c>
      <c r="O24" s="7">
        <v>0</v>
      </c>
      <c r="P24" s="7">
        <v>0</v>
      </c>
      <c r="Q24" s="7">
        <v>1</v>
      </c>
      <c r="R24" s="12">
        <v>1</v>
      </c>
      <c r="S24" s="58">
        <v>6</v>
      </c>
      <c r="T24" s="58">
        <v>76</v>
      </c>
      <c r="U24" s="9">
        <v>4</v>
      </c>
      <c r="V24" s="7">
        <v>0</v>
      </c>
      <c r="W24" s="32">
        <v>10</v>
      </c>
    </row>
    <row r="25" spans="1:23" ht="18">
      <c r="A25" s="248">
        <v>18</v>
      </c>
      <c r="B25" s="322" t="s">
        <v>44</v>
      </c>
      <c r="C25" s="9">
        <v>0</v>
      </c>
      <c r="D25" s="7">
        <v>0</v>
      </c>
      <c r="E25" s="7">
        <v>13</v>
      </c>
      <c r="F25" s="7">
        <v>1</v>
      </c>
      <c r="G25" s="7">
        <v>0</v>
      </c>
      <c r="H25" s="7">
        <v>0</v>
      </c>
      <c r="I25" s="7">
        <v>69</v>
      </c>
      <c r="J25" s="7">
        <v>59</v>
      </c>
      <c r="K25" s="7">
        <v>65</v>
      </c>
      <c r="L25" s="7">
        <v>71</v>
      </c>
      <c r="M25" s="7">
        <v>76</v>
      </c>
      <c r="N25" s="7">
        <v>101</v>
      </c>
      <c r="O25" s="7">
        <v>0</v>
      </c>
      <c r="P25" s="7">
        <v>0</v>
      </c>
      <c r="Q25" s="7">
        <v>5</v>
      </c>
      <c r="R25" s="12">
        <v>9</v>
      </c>
      <c r="S25" s="58">
        <v>15</v>
      </c>
      <c r="T25" s="58">
        <v>484</v>
      </c>
      <c r="U25" s="9">
        <v>18</v>
      </c>
      <c r="V25" s="7">
        <v>32</v>
      </c>
      <c r="W25" s="32">
        <v>218</v>
      </c>
    </row>
    <row r="26" spans="1:23" ht="18.75" thickBot="1">
      <c r="A26" s="248">
        <v>19</v>
      </c>
      <c r="B26" s="322" t="s">
        <v>45</v>
      </c>
      <c r="C26" s="9">
        <v>0</v>
      </c>
      <c r="D26" s="7">
        <v>0</v>
      </c>
      <c r="E26" s="7">
        <v>5</v>
      </c>
      <c r="F26" s="7">
        <v>0</v>
      </c>
      <c r="G26" s="7">
        <v>0</v>
      </c>
      <c r="H26" s="7">
        <v>1</v>
      </c>
      <c r="I26" s="7">
        <v>5</v>
      </c>
      <c r="J26" s="7">
        <v>2</v>
      </c>
      <c r="K26" s="7">
        <v>12</v>
      </c>
      <c r="L26" s="7">
        <v>31</v>
      </c>
      <c r="M26" s="7">
        <v>47</v>
      </c>
      <c r="N26" s="7">
        <v>86</v>
      </c>
      <c r="O26" s="7">
        <v>0</v>
      </c>
      <c r="P26" s="7">
        <v>0</v>
      </c>
      <c r="Q26" s="7">
        <v>0</v>
      </c>
      <c r="R26" s="12">
        <v>3</v>
      </c>
      <c r="S26" s="58">
        <v>11</v>
      </c>
      <c r="T26" s="58">
        <v>203</v>
      </c>
      <c r="U26" s="9">
        <v>9</v>
      </c>
      <c r="V26" s="7">
        <v>0</v>
      </c>
      <c r="W26" s="32">
        <v>75</v>
      </c>
    </row>
    <row r="27" spans="1:23" ht="18">
      <c r="A27" s="248">
        <v>20</v>
      </c>
      <c r="B27" s="322" t="s">
        <v>46</v>
      </c>
      <c r="C27" s="9">
        <v>3</v>
      </c>
      <c r="D27" s="7">
        <v>0</v>
      </c>
      <c r="E27" s="7">
        <v>4</v>
      </c>
      <c r="F27" s="7">
        <v>5</v>
      </c>
      <c r="G27" s="7">
        <v>5</v>
      </c>
      <c r="H27" s="7">
        <v>1</v>
      </c>
      <c r="I27" s="7">
        <v>41</v>
      </c>
      <c r="J27" s="7">
        <v>14</v>
      </c>
      <c r="K27" s="7">
        <v>18</v>
      </c>
      <c r="L27" s="7">
        <v>10</v>
      </c>
      <c r="M27" s="7">
        <v>115</v>
      </c>
      <c r="N27" s="7">
        <v>60</v>
      </c>
      <c r="O27" s="7">
        <v>0</v>
      </c>
      <c r="P27" s="7">
        <v>4</v>
      </c>
      <c r="Q27" s="7">
        <v>14</v>
      </c>
      <c r="R27" s="12">
        <v>10</v>
      </c>
      <c r="S27" s="58">
        <v>0</v>
      </c>
      <c r="T27" s="58">
        <v>304</v>
      </c>
      <c r="U27" s="9">
        <v>35</v>
      </c>
      <c r="V27" s="7">
        <v>1</v>
      </c>
      <c r="W27" s="32">
        <v>149</v>
      </c>
    </row>
    <row r="28" spans="1:23" ht="18">
      <c r="A28" s="248">
        <v>21</v>
      </c>
      <c r="B28" s="322" t="s">
        <v>47</v>
      </c>
      <c r="C28" s="9">
        <v>0</v>
      </c>
      <c r="D28" s="7">
        <v>0</v>
      </c>
      <c r="E28" s="7">
        <v>1</v>
      </c>
      <c r="F28" s="7">
        <v>0</v>
      </c>
      <c r="G28" s="7">
        <v>0</v>
      </c>
      <c r="H28" s="7">
        <v>0</v>
      </c>
      <c r="I28" s="7">
        <v>9</v>
      </c>
      <c r="J28" s="7">
        <v>15</v>
      </c>
      <c r="K28" s="7">
        <v>28</v>
      </c>
      <c r="L28" s="7">
        <v>14</v>
      </c>
      <c r="M28" s="7">
        <v>33</v>
      </c>
      <c r="N28" s="7">
        <v>33</v>
      </c>
      <c r="O28" s="7">
        <v>0</v>
      </c>
      <c r="P28" s="7">
        <v>0</v>
      </c>
      <c r="Q28" s="7">
        <v>4</v>
      </c>
      <c r="R28" s="12">
        <v>3</v>
      </c>
      <c r="S28" s="58">
        <v>8</v>
      </c>
      <c r="T28" s="58">
        <v>148</v>
      </c>
      <c r="U28" s="9">
        <v>9</v>
      </c>
      <c r="V28" s="7">
        <v>0</v>
      </c>
      <c r="W28" s="32">
        <v>44</v>
      </c>
    </row>
    <row r="29" spans="1:23" ht="18">
      <c r="A29" s="248">
        <v>22</v>
      </c>
      <c r="B29" s="322" t="s">
        <v>48</v>
      </c>
      <c r="C29" s="9">
        <v>0</v>
      </c>
      <c r="D29" s="7">
        <v>0</v>
      </c>
      <c r="E29" s="7">
        <v>2</v>
      </c>
      <c r="F29" s="7">
        <v>4</v>
      </c>
      <c r="G29" s="7">
        <v>0</v>
      </c>
      <c r="H29" s="7">
        <v>0</v>
      </c>
      <c r="I29" s="7">
        <v>2</v>
      </c>
      <c r="J29" s="7">
        <v>7</v>
      </c>
      <c r="K29" s="7">
        <v>11</v>
      </c>
      <c r="L29" s="7">
        <v>11</v>
      </c>
      <c r="M29" s="7">
        <v>41</v>
      </c>
      <c r="N29" s="7">
        <v>59</v>
      </c>
      <c r="O29" s="7">
        <v>0</v>
      </c>
      <c r="P29" s="7">
        <v>0</v>
      </c>
      <c r="Q29" s="7">
        <v>6</v>
      </c>
      <c r="R29" s="12">
        <v>2</v>
      </c>
      <c r="S29" s="58">
        <v>6</v>
      </c>
      <c r="T29" s="58">
        <v>151</v>
      </c>
      <c r="U29" s="9">
        <v>5</v>
      </c>
      <c r="V29" s="7">
        <v>0</v>
      </c>
      <c r="W29" s="32">
        <v>47</v>
      </c>
    </row>
    <row r="30" spans="1:23" ht="18">
      <c r="A30" s="248">
        <v>23</v>
      </c>
      <c r="B30" s="322" t="s">
        <v>49</v>
      </c>
      <c r="C30" s="9">
        <v>3</v>
      </c>
      <c r="D30" s="7">
        <v>1</v>
      </c>
      <c r="E30" s="7">
        <v>27</v>
      </c>
      <c r="F30" s="7">
        <v>13</v>
      </c>
      <c r="G30" s="7">
        <v>0</v>
      </c>
      <c r="H30" s="7">
        <v>2</v>
      </c>
      <c r="I30" s="7">
        <v>82</v>
      </c>
      <c r="J30" s="7">
        <v>43</v>
      </c>
      <c r="K30" s="7">
        <v>79</v>
      </c>
      <c r="L30" s="7">
        <v>91</v>
      </c>
      <c r="M30" s="7">
        <v>268</v>
      </c>
      <c r="N30" s="7">
        <v>307</v>
      </c>
      <c r="O30" s="7">
        <v>2</v>
      </c>
      <c r="P30" s="7">
        <v>1</v>
      </c>
      <c r="Q30" s="7">
        <v>22</v>
      </c>
      <c r="R30" s="12">
        <v>18</v>
      </c>
      <c r="S30" s="58">
        <v>47</v>
      </c>
      <c r="T30" s="58">
        <v>1006</v>
      </c>
      <c r="U30" s="9">
        <v>73</v>
      </c>
      <c r="V30" s="7">
        <v>23</v>
      </c>
      <c r="W30" s="32">
        <v>509</v>
      </c>
    </row>
    <row r="31" spans="1:23" ht="18">
      <c r="A31" s="248">
        <v>24</v>
      </c>
      <c r="B31" s="322" t="s">
        <v>50</v>
      </c>
      <c r="C31" s="9">
        <v>0</v>
      </c>
      <c r="D31" s="7">
        <v>4</v>
      </c>
      <c r="E31" s="7">
        <v>2</v>
      </c>
      <c r="F31" s="7">
        <v>7</v>
      </c>
      <c r="G31" s="7">
        <v>0</v>
      </c>
      <c r="H31" s="7">
        <v>0</v>
      </c>
      <c r="I31" s="7">
        <v>17</v>
      </c>
      <c r="J31" s="7">
        <v>17</v>
      </c>
      <c r="K31" s="7">
        <v>9</v>
      </c>
      <c r="L31" s="7">
        <v>12</v>
      </c>
      <c r="M31" s="7">
        <v>31</v>
      </c>
      <c r="N31" s="7">
        <v>114</v>
      </c>
      <c r="O31" s="7">
        <v>0</v>
      </c>
      <c r="P31" s="7">
        <v>0</v>
      </c>
      <c r="Q31" s="7">
        <v>7</v>
      </c>
      <c r="R31" s="12">
        <v>9</v>
      </c>
      <c r="S31" s="58">
        <v>10</v>
      </c>
      <c r="T31" s="58">
        <v>239</v>
      </c>
      <c r="U31" s="9">
        <v>14</v>
      </c>
      <c r="V31" s="7">
        <v>3</v>
      </c>
      <c r="W31" s="32">
        <v>86</v>
      </c>
    </row>
    <row r="32" spans="1:23" ht="18">
      <c r="A32" s="248">
        <v>25</v>
      </c>
      <c r="B32" s="322" t="s">
        <v>51</v>
      </c>
      <c r="C32" s="9">
        <v>37</v>
      </c>
      <c r="D32" s="7">
        <v>11</v>
      </c>
      <c r="E32" s="7">
        <v>53</v>
      </c>
      <c r="F32" s="7">
        <v>35</v>
      </c>
      <c r="G32" s="7">
        <v>3</v>
      </c>
      <c r="H32" s="7">
        <v>1</v>
      </c>
      <c r="I32" s="7">
        <v>164</v>
      </c>
      <c r="J32" s="7">
        <v>106</v>
      </c>
      <c r="K32" s="7">
        <v>377</v>
      </c>
      <c r="L32" s="7">
        <v>282</v>
      </c>
      <c r="M32" s="7">
        <v>436</v>
      </c>
      <c r="N32" s="7">
        <v>540</v>
      </c>
      <c r="O32" s="7">
        <v>1</v>
      </c>
      <c r="P32" s="7">
        <v>2</v>
      </c>
      <c r="Q32" s="7">
        <v>53</v>
      </c>
      <c r="R32" s="12">
        <v>34</v>
      </c>
      <c r="S32" s="58">
        <v>62</v>
      </c>
      <c r="T32" s="58">
        <v>2197</v>
      </c>
      <c r="U32" s="9">
        <v>92</v>
      </c>
      <c r="V32" s="7">
        <v>107</v>
      </c>
      <c r="W32" s="32">
        <v>974</v>
      </c>
    </row>
    <row r="33" spans="1:23" ht="18">
      <c r="A33" s="248">
        <v>26</v>
      </c>
      <c r="B33" s="322" t="s">
        <v>52</v>
      </c>
      <c r="C33" s="9">
        <v>0</v>
      </c>
      <c r="D33" s="7">
        <v>0</v>
      </c>
      <c r="E33" s="7">
        <v>0</v>
      </c>
      <c r="F33" s="7">
        <v>2</v>
      </c>
      <c r="G33" s="7">
        <v>0</v>
      </c>
      <c r="H33" s="7">
        <v>0</v>
      </c>
      <c r="I33" s="7">
        <v>0</v>
      </c>
      <c r="J33" s="7">
        <v>2</v>
      </c>
      <c r="K33" s="7">
        <v>7</v>
      </c>
      <c r="L33" s="7">
        <v>8</v>
      </c>
      <c r="M33" s="7">
        <v>12</v>
      </c>
      <c r="N33" s="7">
        <v>22</v>
      </c>
      <c r="O33" s="7">
        <v>1</v>
      </c>
      <c r="P33" s="7">
        <v>0</v>
      </c>
      <c r="Q33" s="7">
        <v>1</v>
      </c>
      <c r="R33" s="12">
        <v>0</v>
      </c>
      <c r="S33" s="58">
        <v>2</v>
      </c>
      <c r="T33" s="58">
        <v>57</v>
      </c>
      <c r="U33" s="9">
        <v>3</v>
      </c>
      <c r="V33" s="7">
        <v>0</v>
      </c>
      <c r="W33" s="32">
        <v>23</v>
      </c>
    </row>
    <row r="34" spans="1:23" ht="18">
      <c r="A34" s="248">
        <v>27</v>
      </c>
      <c r="B34" s="322" t="s">
        <v>53</v>
      </c>
      <c r="C34" s="9">
        <v>0</v>
      </c>
      <c r="D34" s="7">
        <v>2</v>
      </c>
      <c r="E34" s="7">
        <v>1</v>
      </c>
      <c r="F34" s="7">
        <v>1</v>
      </c>
      <c r="G34" s="7">
        <v>0</v>
      </c>
      <c r="H34" s="7">
        <v>1</v>
      </c>
      <c r="I34" s="7">
        <v>86</v>
      </c>
      <c r="J34" s="7">
        <v>24</v>
      </c>
      <c r="K34" s="7">
        <v>19</v>
      </c>
      <c r="L34" s="7">
        <v>18</v>
      </c>
      <c r="M34" s="7">
        <v>55</v>
      </c>
      <c r="N34" s="7">
        <v>57</v>
      </c>
      <c r="O34" s="7">
        <v>0</v>
      </c>
      <c r="P34" s="7">
        <v>0</v>
      </c>
      <c r="Q34" s="7">
        <v>8</v>
      </c>
      <c r="R34" s="12">
        <v>4</v>
      </c>
      <c r="S34" s="58">
        <v>16</v>
      </c>
      <c r="T34" s="58">
        <v>292</v>
      </c>
      <c r="U34" s="9">
        <v>22</v>
      </c>
      <c r="V34" s="7">
        <v>0</v>
      </c>
      <c r="W34" s="32">
        <v>163</v>
      </c>
    </row>
    <row r="35" spans="1:23" ht="18.75" thickBot="1">
      <c r="A35" s="249">
        <v>28</v>
      </c>
      <c r="B35" s="354" t="s">
        <v>54</v>
      </c>
      <c r="C35" s="19">
        <v>315</v>
      </c>
      <c r="D35" s="16">
        <v>261</v>
      </c>
      <c r="E35" s="16">
        <v>167</v>
      </c>
      <c r="F35" s="16">
        <v>196</v>
      </c>
      <c r="G35" s="16">
        <v>5</v>
      </c>
      <c r="H35" s="16">
        <v>13</v>
      </c>
      <c r="I35" s="16">
        <v>636</v>
      </c>
      <c r="J35" s="16">
        <v>427</v>
      </c>
      <c r="K35" s="16">
        <v>1459</v>
      </c>
      <c r="L35" s="16">
        <v>1266</v>
      </c>
      <c r="M35" s="16">
        <v>846</v>
      </c>
      <c r="N35" s="16">
        <v>1011</v>
      </c>
      <c r="O35" s="16">
        <v>16</v>
      </c>
      <c r="P35" s="16">
        <v>6</v>
      </c>
      <c r="Q35" s="16">
        <v>107</v>
      </c>
      <c r="R35" s="35">
        <v>125</v>
      </c>
      <c r="S35" s="59">
        <v>336</v>
      </c>
      <c r="T35" s="59">
        <v>7192</v>
      </c>
      <c r="U35" s="19">
        <v>42</v>
      </c>
      <c r="V35" s="16">
        <v>566</v>
      </c>
      <c r="W35" s="33">
        <v>3367</v>
      </c>
    </row>
    <row r="36" spans="1:23" ht="17.100000000000001" customHeight="1">
      <c r="A36" s="227" t="s">
        <v>465</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3">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ECD4C1E-CF83-45EC-8B8D-E76CD8B464BF}"/>
    <hyperlink ref="A43" location="'Table of Contents'!A1" display="Return to Table of Contents" xr:uid="{B6410A15-DAE5-4138-A622-F8DBC55061DE}"/>
  </hyperlinks>
  <pageMargins left="0.2" right="0.2" top="0.5" bottom="0.5" header="0" footer="0"/>
  <pageSetup paperSize="5"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CF6C-48E2-4A6B-A553-2D24A9CFD31C}">
  <dimension ref="A1:W43"/>
  <sheetViews>
    <sheetView showGridLines="0" topLeftCell="A5" zoomScaleNormal="100" workbookViewId="0">
      <selection activeCell="T7" sqref="T7"/>
    </sheetView>
  </sheetViews>
  <sheetFormatPr defaultColWidth="11" defaultRowHeight="15" customHeight="1"/>
  <cols>
    <col min="1" max="1" width="8.625" style="50" customWidth="1"/>
    <col min="2" max="2" width="39.1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1023" t="s">
        <v>918</v>
      </c>
    </row>
    <row r="2" spans="1:23" ht="123" customHeight="1">
      <c r="A2" s="1157" t="s">
        <v>507</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27.6" customHeight="1" thickBot="1">
      <c r="A3" s="1304" t="s">
        <v>916</v>
      </c>
      <c r="B3" s="1305"/>
      <c r="C3" s="1305"/>
      <c r="D3" s="1305"/>
      <c r="E3" s="1305"/>
      <c r="F3" s="1305"/>
      <c r="G3" s="1305"/>
      <c r="H3" s="1305"/>
      <c r="I3" s="1305"/>
      <c r="J3" s="1305"/>
      <c r="K3" s="1305"/>
      <c r="L3" s="1305"/>
      <c r="M3" s="1305"/>
      <c r="N3" s="1305"/>
      <c r="O3" s="1305"/>
      <c r="P3" s="1305"/>
      <c r="Q3" s="1305"/>
      <c r="R3" s="1305"/>
      <c r="S3" s="1305"/>
      <c r="T3" s="1305"/>
      <c r="U3" s="1305"/>
      <c r="V3" s="1305"/>
      <c r="W3" s="1305"/>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06" t="s">
        <v>64</v>
      </c>
      <c r="D5" s="1302"/>
      <c r="E5" s="1302" t="s">
        <v>123</v>
      </c>
      <c r="F5" s="1302"/>
      <c r="G5" s="1302" t="s">
        <v>122</v>
      </c>
      <c r="H5" s="1302"/>
      <c r="I5" s="1302" t="s">
        <v>353</v>
      </c>
      <c r="J5" s="1302"/>
      <c r="K5" s="1302" t="s">
        <v>362</v>
      </c>
      <c r="L5" s="1302"/>
      <c r="M5" s="1302" t="s">
        <v>12</v>
      </c>
      <c r="N5" s="1302"/>
      <c r="O5" s="1302" t="s">
        <v>363</v>
      </c>
      <c r="P5" s="1302"/>
      <c r="Q5" s="1302" t="s">
        <v>21</v>
      </c>
      <c r="R5" s="1303"/>
      <c r="S5" s="974" t="s">
        <v>7</v>
      </c>
      <c r="T5" s="974" t="s">
        <v>119</v>
      </c>
      <c r="U5" s="1300"/>
      <c r="V5" s="1267"/>
      <c r="W5" s="1301"/>
    </row>
    <row r="6" spans="1:23"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74" t="s">
        <v>7</v>
      </c>
      <c r="U6" s="995" t="s">
        <v>116</v>
      </c>
      <c r="V6" s="976" t="s">
        <v>115</v>
      </c>
      <c r="W6" s="978" t="s">
        <v>114</v>
      </c>
    </row>
    <row r="7" spans="1:23" ht="18">
      <c r="A7" s="996">
        <v>0</v>
      </c>
      <c r="B7" s="988" t="s">
        <v>26</v>
      </c>
      <c r="C7" s="989">
        <v>7</v>
      </c>
      <c r="D7" s="991">
        <v>5</v>
      </c>
      <c r="E7" s="991">
        <v>11</v>
      </c>
      <c r="F7" s="991">
        <v>8</v>
      </c>
      <c r="G7" s="991">
        <v>0</v>
      </c>
      <c r="H7" s="991">
        <v>2</v>
      </c>
      <c r="I7" s="991">
        <v>77</v>
      </c>
      <c r="J7" s="991">
        <v>65</v>
      </c>
      <c r="K7" s="991">
        <v>180</v>
      </c>
      <c r="L7" s="991">
        <v>108</v>
      </c>
      <c r="M7" s="991">
        <v>117</v>
      </c>
      <c r="N7" s="991">
        <v>88</v>
      </c>
      <c r="O7" s="991">
        <v>0</v>
      </c>
      <c r="P7" s="991">
        <v>0</v>
      </c>
      <c r="Q7" s="991">
        <v>16</v>
      </c>
      <c r="R7" s="992">
        <v>20</v>
      </c>
      <c r="S7" s="985">
        <v>36</v>
      </c>
      <c r="T7" s="985">
        <v>740</v>
      </c>
      <c r="U7" s="989">
        <v>22</v>
      </c>
      <c r="V7" s="991">
        <v>38</v>
      </c>
      <c r="W7" s="994">
        <v>330</v>
      </c>
    </row>
    <row r="8" spans="1:23" ht="18">
      <c r="A8" s="247">
        <v>1</v>
      </c>
      <c r="B8" s="351" t="s">
        <v>27</v>
      </c>
      <c r="C8" s="51" t="s">
        <v>917</v>
      </c>
      <c r="D8" s="38" t="s">
        <v>917</v>
      </c>
      <c r="E8" s="38" t="s">
        <v>917</v>
      </c>
      <c r="F8" s="38" t="s">
        <v>917</v>
      </c>
      <c r="G8" s="38" t="s">
        <v>917</v>
      </c>
      <c r="H8" s="38" t="s">
        <v>917</v>
      </c>
      <c r="I8" s="38" t="s">
        <v>917</v>
      </c>
      <c r="J8" s="38" t="s">
        <v>917</v>
      </c>
      <c r="K8" s="38" t="s">
        <v>917</v>
      </c>
      <c r="L8" s="38" t="s">
        <v>917</v>
      </c>
      <c r="M8" s="38" t="s">
        <v>917</v>
      </c>
      <c r="N8" s="38" t="s">
        <v>917</v>
      </c>
      <c r="O8" s="38" t="s">
        <v>917</v>
      </c>
      <c r="P8" s="38" t="s">
        <v>917</v>
      </c>
      <c r="Q8" s="38" t="s">
        <v>917</v>
      </c>
      <c r="R8" s="39" t="s">
        <v>917</v>
      </c>
      <c r="S8" s="92" t="s">
        <v>917</v>
      </c>
      <c r="T8" s="92" t="s">
        <v>917</v>
      </c>
      <c r="U8" s="51" t="s">
        <v>917</v>
      </c>
      <c r="V8" s="38" t="s">
        <v>917</v>
      </c>
      <c r="W8" s="40" t="s">
        <v>917</v>
      </c>
    </row>
    <row r="9" spans="1:23" ht="18">
      <c r="A9" s="248">
        <v>2</v>
      </c>
      <c r="B9" s="322" t="s">
        <v>28</v>
      </c>
      <c r="C9" s="9">
        <v>2</v>
      </c>
      <c r="D9" s="7">
        <v>5</v>
      </c>
      <c r="E9" s="7">
        <v>3</v>
      </c>
      <c r="F9" s="7">
        <v>2</v>
      </c>
      <c r="G9" s="7">
        <v>0</v>
      </c>
      <c r="H9" s="7">
        <v>0</v>
      </c>
      <c r="I9" s="7">
        <v>27</v>
      </c>
      <c r="J9" s="7">
        <v>48</v>
      </c>
      <c r="K9" s="7">
        <v>30</v>
      </c>
      <c r="L9" s="7">
        <v>66</v>
      </c>
      <c r="M9" s="7">
        <v>7</v>
      </c>
      <c r="N9" s="7">
        <v>41</v>
      </c>
      <c r="O9" s="7">
        <v>0</v>
      </c>
      <c r="P9" s="7">
        <v>0</v>
      </c>
      <c r="Q9" s="7">
        <v>8</v>
      </c>
      <c r="R9" s="12">
        <v>18</v>
      </c>
      <c r="S9" s="58">
        <v>18</v>
      </c>
      <c r="T9" s="58">
        <v>275</v>
      </c>
      <c r="U9" s="9">
        <v>10</v>
      </c>
      <c r="V9" s="7">
        <v>12</v>
      </c>
      <c r="W9" s="32">
        <v>171</v>
      </c>
    </row>
    <row r="10" spans="1:23" ht="18">
      <c r="A10" s="248">
        <v>3</v>
      </c>
      <c r="B10" s="322" t="s">
        <v>29</v>
      </c>
      <c r="C10" s="9">
        <v>0</v>
      </c>
      <c r="D10" s="7">
        <v>0</v>
      </c>
      <c r="E10" s="7">
        <v>1</v>
      </c>
      <c r="F10" s="7">
        <v>0</v>
      </c>
      <c r="G10" s="7">
        <v>0</v>
      </c>
      <c r="H10" s="7">
        <v>0</v>
      </c>
      <c r="I10" s="7">
        <v>4</v>
      </c>
      <c r="J10" s="7">
        <v>1</v>
      </c>
      <c r="K10" s="7">
        <v>3</v>
      </c>
      <c r="L10" s="7">
        <v>5</v>
      </c>
      <c r="M10" s="7">
        <v>3</v>
      </c>
      <c r="N10" s="7">
        <v>15</v>
      </c>
      <c r="O10" s="7">
        <v>0</v>
      </c>
      <c r="P10" s="7">
        <v>0</v>
      </c>
      <c r="Q10" s="7">
        <v>0</v>
      </c>
      <c r="R10" s="12">
        <v>0</v>
      </c>
      <c r="S10" s="58">
        <v>1</v>
      </c>
      <c r="T10" s="58">
        <v>33</v>
      </c>
      <c r="U10" s="9">
        <v>1</v>
      </c>
      <c r="V10" s="7">
        <v>0</v>
      </c>
      <c r="W10" s="32">
        <v>17</v>
      </c>
    </row>
    <row r="11" spans="1:23" ht="18">
      <c r="A11" s="248">
        <v>4</v>
      </c>
      <c r="B11" s="48" t="s">
        <v>30</v>
      </c>
      <c r="C11" s="9">
        <v>0</v>
      </c>
      <c r="D11" s="7">
        <v>0</v>
      </c>
      <c r="E11" s="7">
        <v>0</v>
      </c>
      <c r="F11" s="7">
        <v>0</v>
      </c>
      <c r="G11" s="7">
        <v>0</v>
      </c>
      <c r="H11" s="7">
        <v>0</v>
      </c>
      <c r="I11" s="7">
        <v>0</v>
      </c>
      <c r="J11" s="7">
        <v>0</v>
      </c>
      <c r="K11" s="7">
        <v>0</v>
      </c>
      <c r="L11" s="7">
        <v>0</v>
      </c>
      <c r="M11" s="7">
        <v>0</v>
      </c>
      <c r="N11" s="7">
        <v>0</v>
      </c>
      <c r="O11" s="7">
        <v>0</v>
      </c>
      <c r="P11" s="7">
        <v>0</v>
      </c>
      <c r="Q11" s="7">
        <v>0</v>
      </c>
      <c r="R11" s="12">
        <v>0</v>
      </c>
      <c r="S11" s="58">
        <v>0</v>
      </c>
      <c r="T11" s="58">
        <v>0</v>
      </c>
      <c r="U11" s="9">
        <v>0</v>
      </c>
      <c r="V11" s="7">
        <v>0</v>
      </c>
      <c r="W11" s="32">
        <v>0</v>
      </c>
    </row>
    <row r="12" spans="1:23" ht="18">
      <c r="A12" s="248">
        <v>5</v>
      </c>
      <c r="B12" s="322" t="s">
        <v>31</v>
      </c>
      <c r="C12" s="9">
        <v>0</v>
      </c>
      <c r="D12" s="7">
        <v>0</v>
      </c>
      <c r="E12" s="7">
        <v>0</v>
      </c>
      <c r="F12" s="7">
        <v>0</v>
      </c>
      <c r="G12" s="7">
        <v>0</v>
      </c>
      <c r="H12" s="7">
        <v>0</v>
      </c>
      <c r="I12" s="7">
        <v>0</v>
      </c>
      <c r="J12" s="7">
        <v>0</v>
      </c>
      <c r="K12" s="7">
        <v>0</v>
      </c>
      <c r="L12" s="7">
        <v>0</v>
      </c>
      <c r="M12" s="7">
        <v>4</v>
      </c>
      <c r="N12" s="7">
        <v>5</v>
      </c>
      <c r="O12" s="7">
        <v>0</v>
      </c>
      <c r="P12" s="7">
        <v>0</v>
      </c>
      <c r="Q12" s="7">
        <v>0</v>
      </c>
      <c r="R12" s="12">
        <v>1</v>
      </c>
      <c r="S12" s="58">
        <v>2</v>
      </c>
      <c r="T12" s="58">
        <v>12</v>
      </c>
      <c r="U12" s="9">
        <v>0</v>
      </c>
      <c r="V12" s="7">
        <v>2</v>
      </c>
      <c r="W12" s="32">
        <v>3</v>
      </c>
    </row>
    <row r="13" spans="1:23" ht="18">
      <c r="A13" s="248">
        <v>6</v>
      </c>
      <c r="B13" s="322" t="s">
        <v>32</v>
      </c>
      <c r="C13" s="9">
        <v>0</v>
      </c>
      <c r="D13" s="7">
        <v>0</v>
      </c>
      <c r="E13" s="7">
        <v>0</v>
      </c>
      <c r="F13" s="7">
        <v>0</v>
      </c>
      <c r="G13" s="7">
        <v>0</v>
      </c>
      <c r="H13" s="7">
        <v>0</v>
      </c>
      <c r="I13" s="7">
        <v>0</v>
      </c>
      <c r="J13" s="7">
        <v>0</v>
      </c>
      <c r="K13" s="7">
        <v>0</v>
      </c>
      <c r="L13" s="7">
        <v>0</v>
      </c>
      <c r="M13" s="7">
        <v>0</v>
      </c>
      <c r="N13" s="7">
        <v>0</v>
      </c>
      <c r="O13" s="7">
        <v>0</v>
      </c>
      <c r="P13" s="7">
        <v>0</v>
      </c>
      <c r="Q13" s="7">
        <v>0</v>
      </c>
      <c r="R13" s="12">
        <v>0</v>
      </c>
      <c r="S13" s="58">
        <v>0</v>
      </c>
      <c r="T13" s="58">
        <v>0</v>
      </c>
      <c r="U13" s="9">
        <v>0</v>
      </c>
      <c r="V13" s="7">
        <v>0</v>
      </c>
      <c r="W13" s="32">
        <v>0</v>
      </c>
    </row>
    <row r="14" spans="1:23" ht="18">
      <c r="A14" s="248">
        <v>7</v>
      </c>
      <c r="B14" s="322" t="s">
        <v>33</v>
      </c>
      <c r="C14" s="51" t="s">
        <v>917</v>
      </c>
      <c r="D14" s="38" t="s">
        <v>917</v>
      </c>
      <c r="E14" s="38" t="s">
        <v>917</v>
      </c>
      <c r="F14" s="38" t="s">
        <v>917</v>
      </c>
      <c r="G14" s="38" t="s">
        <v>917</v>
      </c>
      <c r="H14" s="38" t="s">
        <v>917</v>
      </c>
      <c r="I14" s="38" t="s">
        <v>917</v>
      </c>
      <c r="J14" s="38" t="s">
        <v>917</v>
      </c>
      <c r="K14" s="38" t="s">
        <v>917</v>
      </c>
      <c r="L14" s="38" t="s">
        <v>917</v>
      </c>
      <c r="M14" s="38" t="s">
        <v>917</v>
      </c>
      <c r="N14" s="38" t="s">
        <v>917</v>
      </c>
      <c r="O14" s="38" t="s">
        <v>917</v>
      </c>
      <c r="P14" s="38" t="s">
        <v>917</v>
      </c>
      <c r="Q14" s="38" t="s">
        <v>917</v>
      </c>
      <c r="R14" s="39" t="s">
        <v>917</v>
      </c>
      <c r="S14" s="92" t="s">
        <v>917</v>
      </c>
      <c r="T14" s="92" t="s">
        <v>917</v>
      </c>
      <c r="U14" s="51" t="s">
        <v>917</v>
      </c>
      <c r="V14" s="38" t="s">
        <v>917</v>
      </c>
      <c r="W14" s="40" t="s">
        <v>917</v>
      </c>
    </row>
    <row r="15" spans="1:23" ht="18">
      <c r="A15" s="248">
        <v>8</v>
      </c>
      <c r="B15" s="322" t="s">
        <v>34</v>
      </c>
      <c r="C15" s="9">
        <v>0</v>
      </c>
      <c r="D15" s="7">
        <v>0</v>
      </c>
      <c r="E15" s="7">
        <v>0</v>
      </c>
      <c r="F15" s="7">
        <v>0</v>
      </c>
      <c r="G15" s="7">
        <v>0</v>
      </c>
      <c r="H15" s="7">
        <v>0</v>
      </c>
      <c r="I15" s="7">
        <v>0</v>
      </c>
      <c r="J15" s="7">
        <v>0</v>
      </c>
      <c r="K15" s="7">
        <v>0</v>
      </c>
      <c r="L15" s="7">
        <v>0</v>
      </c>
      <c r="M15" s="7">
        <v>0</v>
      </c>
      <c r="N15" s="7">
        <v>0</v>
      </c>
      <c r="O15" s="7">
        <v>0</v>
      </c>
      <c r="P15" s="7">
        <v>0</v>
      </c>
      <c r="Q15" s="7">
        <v>0</v>
      </c>
      <c r="R15" s="12">
        <v>0</v>
      </c>
      <c r="S15" s="58">
        <v>0</v>
      </c>
      <c r="T15" s="58">
        <v>0</v>
      </c>
      <c r="U15" s="9">
        <v>0</v>
      </c>
      <c r="V15" s="7">
        <v>0</v>
      </c>
      <c r="W15" s="32">
        <v>0</v>
      </c>
    </row>
    <row r="16" spans="1:23" ht="18">
      <c r="A16" s="248">
        <v>9</v>
      </c>
      <c r="B16" s="322" t="s">
        <v>35</v>
      </c>
      <c r="C16" s="9">
        <v>0</v>
      </c>
      <c r="D16" s="7">
        <v>0</v>
      </c>
      <c r="E16" s="7">
        <v>0</v>
      </c>
      <c r="F16" s="7">
        <v>2</v>
      </c>
      <c r="G16" s="7">
        <v>0</v>
      </c>
      <c r="H16" s="7">
        <v>0</v>
      </c>
      <c r="I16" s="7">
        <v>0</v>
      </c>
      <c r="J16" s="7">
        <v>0</v>
      </c>
      <c r="K16" s="7">
        <v>2</v>
      </c>
      <c r="L16" s="7">
        <v>0</v>
      </c>
      <c r="M16" s="7">
        <v>3</v>
      </c>
      <c r="N16" s="7">
        <v>1</v>
      </c>
      <c r="O16" s="7">
        <v>0</v>
      </c>
      <c r="P16" s="7">
        <v>0</v>
      </c>
      <c r="Q16" s="7">
        <v>0</v>
      </c>
      <c r="R16" s="12">
        <v>0</v>
      </c>
      <c r="S16" s="58">
        <v>5</v>
      </c>
      <c r="T16" s="58">
        <v>13</v>
      </c>
      <c r="U16" s="9">
        <v>0</v>
      </c>
      <c r="V16" s="7">
        <v>0</v>
      </c>
      <c r="W16" s="32">
        <v>0</v>
      </c>
    </row>
    <row r="17" spans="1:23" ht="18">
      <c r="A17" s="248">
        <v>10</v>
      </c>
      <c r="B17" s="322" t="s">
        <v>36</v>
      </c>
      <c r="C17" s="9">
        <v>0</v>
      </c>
      <c r="D17" s="7">
        <v>0</v>
      </c>
      <c r="E17" s="7">
        <v>2</v>
      </c>
      <c r="F17" s="7">
        <v>1</v>
      </c>
      <c r="G17" s="7">
        <v>0</v>
      </c>
      <c r="H17" s="7">
        <v>0</v>
      </c>
      <c r="I17" s="7">
        <v>4</v>
      </c>
      <c r="J17" s="7">
        <v>0</v>
      </c>
      <c r="K17" s="7">
        <v>9</v>
      </c>
      <c r="L17" s="7">
        <v>1</v>
      </c>
      <c r="M17" s="7">
        <v>13</v>
      </c>
      <c r="N17" s="7">
        <v>3</v>
      </c>
      <c r="O17" s="7">
        <v>0</v>
      </c>
      <c r="P17" s="7">
        <v>0</v>
      </c>
      <c r="Q17" s="7">
        <v>0</v>
      </c>
      <c r="R17" s="12">
        <v>0</v>
      </c>
      <c r="S17" s="58">
        <v>5</v>
      </c>
      <c r="T17" s="58">
        <v>38</v>
      </c>
      <c r="U17" s="9">
        <v>2</v>
      </c>
      <c r="V17" s="7">
        <v>2</v>
      </c>
      <c r="W17" s="32">
        <v>1</v>
      </c>
    </row>
    <row r="18" spans="1:23" ht="18">
      <c r="A18" s="248">
        <v>11</v>
      </c>
      <c r="B18" s="322" t="s">
        <v>37</v>
      </c>
      <c r="C18" s="9">
        <v>0</v>
      </c>
      <c r="D18" s="7">
        <v>0</v>
      </c>
      <c r="E18" s="7">
        <v>0</v>
      </c>
      <c r="F18" s="7">
        <v>0</v>
      </c>
      <c r="G18" s="7">
        <v>0</v>
      </c>
      <c r="H18" s="7">
        <v>0</v>
      </c>
      <c r="I18" s="7">
        <v>0</v>
      </c>
      <c r="J18" s="7">
        <v>0</v>
      </c>
      <c r="K18" s="7">
        <v>0</v>
      </c>
      <c r="L18" s="7">
        <v>0</v>
      </c>
      <c r="M18" s="7">
        <v>0</v>
      </c>
      <c r="N18" s="7">
        <v>0</v>
      </c>
      <c r="O18" s="7">
        <v>0</v>
      </c>
      <c r="P18" s="7">
        <v>0</v>
      </c>
      <c r="Q18" s="7">
        <v>0</v>
      </c>
      <c r="R18" s="12">
        <v>0</v>
      </c>
      <c r="S18" s="58">
        <v>0</v>
      </c>
      <c r="T18" s="58">
        <v>0</v>
      </c>
      <c r="U18" s="9">
        <v>0</v>
      </c>
      <c r="V18" s="7">
        <v>0</v>
      </c>
      <c r="W18" s="32">
        <v>0</v>
      </c>
    </row>
    <row r="19" spans="1:23" ht="18">
      <c r="A19" s="248">
        <v>12</v>
      </c>
      <c r="B19" s="322" t="s">
        <v>38</v>
      </c>
      <c r="C19" s="9">
        <v>0</v>
      </c>
      <c r="D19" s="7">
        <v>0</v>
      </c>
      <c r="E19" s="7">
        <v>0</v>
      </c>
      <c r="F19" s="7">
        <v>0</v>
      </c>
      <c r="G19" s="7">
        <v>0</v>
      </c>
      <c r="H19" s="7">
        <v>0</v>
      </c>
      <c r="I19" s="7">
        <v>0</v>
      </c>
      <c r="J19" s="7">
        <v>0</v>
      </c>
      <c r="K19" s="7">
        <v>0</v>
      </c>
      <c r="L19" s="7">
        <v>0</v>
      </c>
      <c r="M19" s="7">
        <v>0</v>
      </c>
      <c r="N19" s="7">
        <v>0</v>
      </c>
      <c r="O19" s="7">
        <v>0</v>
      </c>
      <c r="P19" s="7">
        <v>0</v>
      </c>
      <c r="Q19" s="7">
        <v>0</v>
      </c>
      <c r="R19" s="12">
        <v>0</v>
      </c>
      <c r="S19" s="58">
        <v>0</v>
      </c>
      <c r="T19" s="58">
        <v>0</v>
      </c>
      <c r="U19" s="9">
        <v>0</v>
      </c>
      <c r="V19" s="7">
        <v>0</v>
      </c>
      <c r="W19" s="32">
        <v>0</v>
      </c>
    </row>
    <row r="20" spans="1:23" ht="18">
      <c r="A20" s="248">
        <v>13</v>
      </c>
      <c r="B20" s="322" t="s">
        <v>39</v>
      </c>
      <c r="C20" s="51" t="s">
        <v>917</v>
      </c>
      <c r="D20" s="38" t="s">
        <v>917</v>
      </c>
      <c r="E20" s="38" t="s">
        <v>917</v>
      </c>
      <c r="F20" s="38" t="s">
        <v>917</v>
      </c>
      <c r="G20" s="38" t="s">
        <v>917</v>
      </c>
      <c r="H20" s="38" t="s">
        <v>917</v>
      </c>
      <c r="I20" s="38" t="s">
        <v>917</v>
      </c>
      <c r="J20" s="38" t="s">
        <v>917</v>
      </c>
      <c r="K20" s="38" t="s">
        <v>917</v>
      </c>
      <c r="L20" s="38" t="s">
        <v>917</v>
      </c>
      <c r="M20" s="38" t="s">
        <v>917</v>
      </c>
      <c r="N20" s="38" t="s">
        <v>917</v>
      </c>
      <c r="O20" s="38" t="s">
        <v>917</v>
      </c>
      <c r="P20" s="38" t="s">
        <v>917</v>
      </c>
      <c r="Q20" s="38" t="s">
        <v>917</v>
      </c>
      <c r="R20" s="39" t="s">
        <v>917</v>
      </c>
      <c r="S20" s="92" t="s">
        <v>917</v>
      </c>
      <c r="T20" s="92" t="s">
        <v>917</v>
      </c>
      <c r="U20" s="51" t="s">
        <v>917</v>
      </c>
      <c r="V20" s="38" t="s">
        <v>917</v>
      </c>
      <c r="W20" s="40" t="s">
        <v>917</v>
      </c>
    </row>
    <row r="21" spans="1:23" ht="31.5">
      <c r="A21" s="248">
        <v>14</v>
      </c>
      <c r="B21" s="322" t="s">
        <v>40</v>
      </c>
      <c r="C21" s="51" t="s">
        <v>917</v>
      </c>
      <c r="D21" s="38" t="s">
        <v>917</v>
      </c>
      <c r="E21" s="38" t="s">
        <v>917</v>
      </c>
      <c r="F21" s="38" t="s">
        <v>917</v>
      </c>
      <c r="G21" s="38" t="s">
        <v>917</v>
      </c>
      <c r="H21" s="38" t="s">
        <v>917</v>
      </c>
      <c r="I21" s="38" t="s">
        <v>917</v>
      </c>
      <c r="J21" s="38" t="s">
        <v>917</v>
      </c>
      <c r="K21" s="38" t="s">
        <v>917</v>
      </c>
      <c r="L21" s="38" t="s">
        <v>917</v>
      </c>
      <c r="M21" s="38" t="s">
        <v>917</v>
      </c>
      <c r="N21" s="38" t="s">
        <v>917</v>
      </c>
      <c r="O21" s="38" t="s">
        <v>917</v>
      </c>
      <c r="P21" s="38" t="s">
        <v>917</v>
      </c>
      <c r="Q21" s="38" t="s">
        <v>917</v>
      </c>
      <c r="R21" s="39" t="s">
        <v>917</v>
      </c>
      <c r="S21" s="92" t="s">
        <v>917</v>
      </c>
      <c r="T21" s="92" t="s">
        <v>917</v>
      </c>
      <c r="U21" s="51" t="s">
        <v>917</v>
      </c>
      <c r="V21" s="38" t="s">
        <v>917</v>
      </c>
      <c r="W21" s="40" t="s">
        <v>917</v>
      </c>
    </row>
    <row r="22" spans="1:23" ht="18">
      <c r="A22" s="248">
        <v>15</v>
      </c>
      <c r="B22" s="322" t="s">
        <v>41</v>
      </c>
      <c r="C22" s="9">
        <v>5</v>
      </c>
      <c r="D22" s="7">
        <v>0</v>
      </c>
      <c r="E22" s="7">
        <v>0</v>
      </c>
      <c r="F22" s="7">
        <v>0</v>
      </c>
      <c r="G22" s="7">
        <v>0</v>
      </c>
      <c r="H22" s="7">
        <v>0</v>
      </c>
      <c r="I22" s="7">
        <v>26</v>
      </c>
      <c r="J22" s="7">
        <v>9</v>
      </c>
      <c r="K22" s="7">
        <v>114</v>
      </c>
      <c r="L22" s="7">
        <v>27</v>
      </c>
      <c r="M22" s="7">
        <v>4</v>
      </c>
      <c r="N22" s="7">
        <v>0</v>
      </c>
      <c r="O22" s="7">
        <v>0</v>
      </c>
      <c r="P22" s="7">
        <v>0</v>
      </c>
      <c r="Q22" s="7">
        <v>2</v>
      </c>
      <c r="R22" s="12">
        <v>0</v>
      </c>
      <c r="S22" s="58">
        <v>2</v>
      </c>
      <c r="T22" s="58">
        <v>189</v>
      </c>
      <c r="U22" s="9">
        <v>4</v>
      </c>
      <c r="V22" s="7">
        <v>15</v>
      </c>
      <c r="W22" s="32">
        <v>94</v>
      </c>
    </row>
    <row r="23" spans="1:23" ht="18">
      <c r="A23" s="248">
        <v>16</v>
      </c>
      <c r="B23" s="322" t="s">
        <v>42</v>
      </c>
      <c r="C23" s="9">
        <v>0</v>
      </c>
      <c r="D23" s="7">
        <v>0</v>
      </c>
      <c r="E23" s="7">
        <v>0</v>
      </c>
      <c r="F23" s="7">
        <v>0</v>
      </c>
      <c r="G23" s="7">
        <v>0</v>
      </c>
      <c r="H23" s="7">
        <v>0</v>
      </c>
      <c r="I23" s="7">
        <v>0</v>
      </c>
      <c r="J23" s="7">
        <v>0</v>
      </c>
      <c r="K23" s="7">
        <v>0</v>
      </c>
      <c r="L23" s="7">
        <v>0</v>
      </c>
      <c r="M23" s="7">
        <v>0</v>
      </c>
      <c r="N23" s="7">
        <v>0</v>
      </c>
      <c r="O23" s="7">
        <v>0</v>
      </c>
      <c r="P23" s="7">
        <v>0</v>
      </c>
      <c r="Q23" s="7">
        <v>0</v>
      </c>
      <c r="R23" s="12">
        <v>0</v>
      </c>
      <c r="S23" s="58">
        <v>0</v>
      </c>
      <c r="T23" s="58">
        <v>0</v>
      </c>
      <c r="U23" s="9">
        <v>0</v>
      </c>
      <c r="V23" s="7">
        <v>0</v>
      </c>
      <c r="W23" s="32">
        <v>0</v>
      </c>
    </row>
    <row r="24" spans="1:23" ht="18">
      <c r="A24" s="248">
        <v>17</v>
      </c>
      <c r="B24" s="322" t="s">
        <v>43</v>
      </c>
      <c r="C24" s="9">
        <v>0</v>
      </c>
      <c r="D24" s="7">
        <v>0</v>
      </c>
      <c r="E24" s="7">
        <v>0</v>
      </c>
      <c r="F24" s="7">
        <v>0</v>
      </c>
      <c r="G24" s="7">
        <v>0</v>
      </c>
      <c r="H24" s="7">
        <v>0</v>
      </c>
      <c r="I24" s="7">
        <v>0</v>
      </c>
      <c r="J24" s="7">
        <v>0</v>
      </c>
      <c r="K24" s="7">
        <v>0</v>
      </c>
      <c r="L24" s="7">
        <v>0</v>
      </c>
      <c r="M24" s="7">
        <v>0</v>
      </c>
      <c r="N24" s="7">
        <v>0</v>
      </c>
      <c r="O24" s="7">
        <v>0</v>
      </c>
      <c r="P24" s="7">
        <v>0</v>
      </c>
      <c r="Q24" s="7">
        <v>0</v>
      </c>
      <c r="R24" s="12">
        <v>0</v>
      </c>
      <c r="S24" s="58">
        <v>0</v>
      </c>
      <c r="T24" s="58">
        <v>0</v>
      </c>
      <c r="U24" s="9">
        <v>0</v>
      </c>
      <c r="V24" s="7">
        <v>0</v>
      </c>
      <c r="W24" s="32">
        <v>0</v>
      </c>
    </row>
    <row r="25" spans="1:23" ht="18">
      <c r="A25" s="248">
        <v>18</v>
      </c>
      <c r="B25" s="322" t="s">
        <v>44</v>
      </c>
      <c r="C25" s="9">
        <v>0</v>
      </c>
      <c r="D25" s="7">
        <v>0</v>
      </c>
      <c r="E25" s="7">
        <v>0</v>
      </c>
      <c r="F25" s="7">
        <v>1</v>
      </c>
      <c r="G25" s="7">
        <v>0</v>
      </c>
      <c r="H25" s="7">
        <v>0</v>
      </c>
      <c r="I25" s="7">
        <v>0</v>
      </c>
      <c r="J25" s="7">
        <v>1</v>
      </c>
      <c r="K25" s="7">
        <v>9</v>
      </c>
      <c r="L25" s="7">
        <v>3</v>
      </c>
      <c r="M25" s="7">
        <v>17</v>
      </c>
      <c r="N25" s="7">
        <v>4</v>
      </c>
      <c r="O25" s="7">
        <v>0</v>
      </c>
      <c r="P25" s="7">
        <v>0</v>
      </c>
      <c r="Q25" s="7">
        <v>1</v>
      </c>
      <c r="R25" s="12">
        <v>0</v>
      </c>
      <c r="S25" s="58">
        <v>0</v>
      </c>
      <c r="T25" s="58">
        <v>36</v>
      </c>
      <c r="U25" s="9">
        <v>0</v>
      </c>
      <c r="V25" s="7">
        <v>2</v>
      </c>
      <c r="W25" s="32">
        <v>4</v>
      </c>
    </row>
    <row r="26" spans="1:23" ht="18">
      <c r="A26" s="248">
        <v>19</v>
      </c>
      <c r="B26" s="322" t="s">
        <v>45</v>
      </c>
      <c r="C26" s="9">
        <v>0</v>
      </c>
      <c r="D26" s="7">
        <v>0</v>
      </c>
      <c r="E26" s="7">
        <v>0</v>
      </c>
      <c r="F26" s="7">
        <v>0</v>
      </c>
      <c r="G26" s="7">
        <v>0</v>
      </c>
      <c r="H26" s="7">
        <v>0</v>
      </c>
      <c r="I26" s="7">
        <v>0</v>
      </c>
      <c r="J26" s="7">
        <v>0</v>
      </c>
      <c r="K26" s="7">
        <v>0</v>
      </c>
      <c r="L26" s="7">
        <v>0</v>
      </c>
      <c r="M26" s="7">
        <v>0</v>
      </c>
      <c r="N26" s="7">
        <v>0</v>
      </c>
      <c r="O26" s="7">
        <v>0</v>
      </c>
      <c r="P26" s="7">
        <v>0</v>
      </c>
      <c r="Q26" s="7">
        <v>0</v>
      </c>
      <c r="R26" s="12">
        <v>0</v>
      </c>
      <c r="S26" s="58">
        <v>0</v>
      </c>
      <c r="T26" s="58">
        <v>0</v>
      </c>
      <c r="U26" s="9">
        <v>0</v>
      </c>
      <c r="V26" s="7">
        <v>0</v>
      </c>
      <c r="W26" s="32">
        <v>0</v>
      </c>
    </row>
    <row r="27" spans="1:23" ht="18">
      <c r="A27" s="248">
        <v>20</v>
      </c>
      <c r="B27" s="322" t="s">
        <v>46</v>
      </c>
      <c r="C27" s="9">
        <v>0</v>
      </c>
      <c r="D27" s="7">
        <v>0</v>
      </c>
      <c r="E27" s="7">
        <v>1</v>
      </c>
      <c r="F27" s="7">
        <v>0</v>
      </c>
      <c r="G27" s="7">
        <v>0</v>
      </c>
      <c r="H27" s="7">
        <v>1</v>
      </c>
      <c r="I27" s="7">
        <v>2</v>
      </c>
      <c r="J27" s="7">
        <v>1</v>
      </c>
      <c r="K27" s="7">
        <v>0</v>
      </c>
      <c r="L27" s="7">
        <v>0</v>
      </c>
      <c r="M27" s="7">
        <v>5</v>
      </c>
      <c r="N27" s="7">
        <v>0</v>
      </c>
      <c r="O27" s="7">
        <v>0</v>
      </c>
      <c r="P27" s="7">
        <v>0</v>
      </c>
      <c r="Q27" s="7">
        <v>1</v>
      </c>
      <c r="R27" s="12">
        <v>0</v>
      </c>
      <c r="S27" s="58">
        <v>0</v>
      </c>
      <c r="T27" s="58">
        <v>11</v>
      </c>
      <c r="U27" s="9">
        <v>2</v>
      </c>
      <c r="V27" s="7">
        <v>0</v>
      </c>
      <c r="W27" s="32">
        <v>5</v>
      </c>
    </row>
    <row r="28" spans="1:23" ht="18">
      <c r="A28" s="248">
        <v>21</v>
      </c>
      <c r="B28" s="322" t="s">
        <v>47</v>
      </c>
      <c r="C28" s="9">
        <v>0</v>
      </c>
      <c r="D28" s="7">
        <v>0</v>
      </c>
      <c r="E28" s="7">
        <v>1</v>
      </c>
      <c r="F28" s="7">
        <v>2</v>
      </c>
      <c r="G28" s="7">
        <v>0</v>
      </c>
      <c r="H28" s="7">
        <v>0</v>
      </c>
      <c r="I28" s="7">
        <v>3</v>
      </c>
      <c r="J28" s="7">
        <v>2</v>
      </c>
      <c r="K28" s="7">
        <v>1</v>
      </c>
      <c r="L28" s="7">
        <v>0</v>
      </c>
      <c r="M28" s="7">
        <v>11</v>
      </c>
      <c r="N28" s="7">
        <v>4</v>
      </c>
      <c r="O28" s="7">
        <v>0</v>
      </c>
      <c r="P28" s="7">
        <v>0</v>
      </c>
      <c r="Q28" s="7">
        <v>2</v>
      </c>
      <c r="R28" s="12">
        <v>0</v>
      </c>
      <c r="S28" s="58">
        <v>0</v>
      </c>
      <c r="T28" s="58">
        <v>26</v>
      </c>
      <c r="U28" s="9">
        <v>0</v>
      </c>
      <c r="V28" s="7">
        <v>0</v>
      </c>
      <c r="W28" s="32">
        <v>9</v>
      </c>
    </row>
    <row r="29" spans="1:23" ht="18">
      <c r="A29" s="248">
        <v>22</v>
      </c>
      <c r="B29" s="322" t="s">
        <v>48</v>
      </c>
      <c r="C29" s="9">
        <v>0</v>
      </c>
      <c r="D29" s="7">
        <v>0</v>
      </c>
      <c r="E29" s="7">
        <v>0</v>
      </c>
      <c r="F29" s="7">
        <v>0</v>
      </c>
      <c r="G29" s="7">
        <v>0</v>
      </c>
      <c r="H29" s="7">
        <v>0</v>
      </c>
      <c r="I29" s="7">
        <v>0</v>
      </c>
      <c r="J29" s="7">
        <v>0</v>
      </c>
      <c r="K29" s="7">
        <v>0</v>
      </c>
      <c r="L29" s="7">
        <v>0</v>
      </c>
      <c r="M29" s="7">
        <v>0</v>
      </c>
      <c r="N29" s="7">
        <v>0</v>
      </c>
      <c r="O29" s="7">
        <v>0</v>
      </c>
      <c r="P29" s="7">
        <v>0</v>
      </c>
      <c r="Q29" s="7">
        <v>0</v>
      </c>
      <c r="R29" s="12">
        <v>0</v>
      </c>
      <c r="S29" s="58">
        <v>0</v>
      </c>
      <c r="T29" s="58">
        <v>0</v>
      </c>
      <c r="U29" s="9">
        <v>0</v>
      </c>
      <c r="V29" s="7">
        <v>0</v>
      </c>
      <c r="W29" s="32">
        <v>0</v>
      </c>
    </row>
    <row r="30" spans="1:23" ht="18">
      <c r="A30" s="248">
        <v>23</v>
      </c>
      <c r="B30" s="322" t="s">
        <v>49</v>
      </c>
      <c r="C30" s="9">
        <v>0</v>
      </c>
      <c r="D30" s="7">
        <v>0</v>
      </c>
      <c r="E30" s="7">
        <v>1</v>
      </c>
      <c r="F30" s="7">
        <v>0</v>
      </c>
      <c r="G30" s="7">
        <v>0</v>
      </c>
      <c r="H30" s="7">
        <v>0</v>
      </c>
      <c r="I30" s="7">
        <v>5</v>
      </c>
      <c r="J30" s="7">
        <v>1</v>
      </c>
      <c r="K30" s="7">
        <v>6</v>
      </c>
      <c r="L30" s="7">
        <v>3</v>
      </c>
      <c r="M30" s="7">
        <v>24</v>
      </c>
      <c r="N30" s="7">
        <v>8</v>
      </c>
      <c r="O30" s="7">
        <v>0</v>
      </c>
      <c r="P30" s="7">
        <v>0</v>
      </c>
      <c r="Q30" s="7">
        <v>1</v>
      </c>
      <c r="R30" s="12">
        <v>0</v>
      </c>
      <c r="S30" s="58">
        <v>2</v>
      </c>
      <c r="T30" s="58">
        <v>51</v>
      </c>
      <c r="U30" s="9">
        <v>2</v>
      </c>
      <c r="V30" s="7">
        <v>0</v>
      </c>
      <c r="W30" s="32">
        <v>15</v>
      </c>
    </row>
    <row r="31" spans="1:23" ht="18">
      <c r="A31" s="248">
        <v>24</v>
      </c>
      <c r="B31" s="322" t="s">
        <v>50</v>
      </c>
      <c r="C31" s="51" t="s">
        <v>917</v>
      </c>
      <c r="D31" s="38" t="s">
        <v>917</v>
      </c>
      <c r="E31" s="38" t="s">
        <v>917</v>
      </c>
      <c r="F31" s="38" t="s">
        <v>917</v>
      </c>
      <c r="G31" s="38" t="s">
        <v>917</v>
      </c>
      <c r="H31" s="38" t="s">
        <v>917</v>
      </c>
      <c r="I31" s="38" t="s">
        <v>917</v>
      </c>
      <c r="J31" s="38" t="s">
        <v>917</v>
      </c>
      <c r="K31" s="38" t="s">
        <v>917</v>
      </c>
      <c r="L31" s="38" t="s">
        <v>917</v>
      </c>
      <c r="M31" s="38" t="s">
        <v>917</v>
      </c>
      <c r="N31" s="38" t="s">
        <v>917</v>
      </c>
      <c r="O31" s="38" t="s">
        <v>917</v>
      </c>
      <c r="P31" s="38" t="s">
        <v>917</v>
      </c>
      <c r="Q31" s="38" t="s">
        <v>917</v>
      </c>
      <c r="R31" s="39" t="s">
        <v>917</v>
      </c>
      <c r="S31" s="92" t="s">
        <v>917</v>
      </c>
      <c r="T31" s="92" t="s">
        <v>917</v>
      </c>
      <c r="U31" s="51" t="s">
        <v>917</v>
      </c>
      <c r="V31" s="38" t="s">
        <v>917</v>
      </c>
      <c r="W31" s="40" t="s">
        <v>917</v>
      </c>
    </row>
    <row r="32" spans="1:23" ht="18">
      <c r="A32" s="248">
        <v>25</v>
      </c>
      <c r="B32" s="322" t="s">
        <v>51</v>
      </c>
      <c r="C32" s="9">
        <v>0</v>
      </c>
      <c r="D32" s="7">
        <v>0</v>
      </c>
      <c r="E32" s="7">
        <v>0</v>
      </c>
      <c r="F32" s="7">
        <v>0</v>
      </c>
      <c r="G32" s="7">
        <v>0</v>
      </c>
      <c r="H32" s="7">
        <v>0</v>
      </c>
      <c r="I32" s="7">
        <v>0</v>
      </c>
      <c r="J32" s="7">
        <v>0</v>
      </c>
      <c r="K32" s="7">
        <v>0</v>
      </c>
      <c r="L32" s="7">
        <v>0</v>
      </c>
      <c r="M32" s="7">
        <v>0</v>
      </c>
      <c r="N32" s="7">
        <v>0</v>
      </c>
      <c r="O32" s="7">
        <v>0</v>
      </c>
      <c r="P32" s="7">
        <v>0</v>
      </c>
      <c r="Q32" s="7">
        <v>0</v>
      </c>
      <c r="R32" s="12">
        <v>0</v>
      </c>
      <c r="S32" s="58">
        <v>0</v>
      </c>
      <c r="T32" s="58">
        <v>0</v>
      </c>
      <c r="U32" s="9">
        <v>0</v>
      </c>
      <c r="V32" s="7">
        <v>0</v>
      </c>
      <c r="W32" s="32">
        <v>0</v>
      </c>
    </row>
    <row r="33" spans="1:23" ht="18">
      <c r="A33" s="248">
        <v>26</v>
      </c>
      <c r="B33" s="322" t="s">
        <v>52</v>
      </c>
      <c r="C33" s="9">
        <v>0</v>
      </c>
      <c r="D33" s="7">
        <v>0</v>
      </c>
      <c r="E33" s="7">
        <v>0</v>
      </c>
      <c r="F33" s="7">
        <v>0</v>
      </c>
      <c r="G33" s="7">
        <v>0</v>
      </c>
      <c r="H33" s="7">
        <v>0</v>
      </c>
      <c r="I33" s="7">
        <v>0</v>
      </c>
      <c r="J33" s="7">
        <v>0</v>
      </c>
      <c r="K33" s="7">
        <v>0</v>
      </c>
      <c r="L33" s="7">
        <v>0</v>
      </c>
      <c r="M33" s="7">
        <v>0</v>
      </c>
      <c r="N33" s="7">
        <v>0</v>
      </c>
      <c r="O33" s="7">
        <v>0</v>
      </c>
      <c r="P33" s="7">
        <v>0</v>
      </c>
      <c r="Q33" s="7">
        <v>0</v>
      </c>
      <c r="R33" s="12">
        <v>0</v>
      </c>
      <c r="S33" s="58">
        <v>0</v>
      </c>
      <c r="T33" s="58">
        <v>0</v>
      </c>
      <c r="U33" s="9">
        <v>0</v>
      </c>
      <c r="V33" s="7">
        <v>0</v>
      </c>
      <c r="W33" s="32">
        <v>0</v>
      </c>
    </row>
    <row r="34" spans="1:23" ht="18">
      <c r="A34" s="248">
        <v>27</v>
      </c>
      <c r="B34" s="322" t="s">
        <v>53</v>
      </c>
      <c r="C34" s="9">
        <v>0</v>
      </c>
      <c r="D34" s="7">
        <v>0</v>
      </c>
      <c r="E34" s="7">
        <v>0</v>
      </c>
      <c r="F34" s="7">
        <v>0</v>
      </c>
      <c r="G34" s="7">
        <v>0</v>
      </c>
      <c r="H34" s="7">
        <v>0</v>
      </c>
      <c r="I34" s="7">
        <v>0</v>
      </c>
      <c r="J34" s="7">
        <v>0</v>
      </c>
      <c r="K34" s="7">
        <v>0</v>
      </c>
      <c r="L34" s="7">
        <v>0</v>
      </c>
      <c r="M34" s="7">
        <v>0</v>
      </c>
      <c r="N34" s="7">
        <v>0</v>
      </c>
      <c r="O34" s="7">
        <v>0</v>
      </c>
      <c r="P34" s="7">
        <v>0</v>
      </c>
      <c r="Q34" s="7">
        <v>0</v>
      </c>
      <c r="R34" s="12">
        <v>0</v>
      </c>
      <c r="S34" s="58">
        <v>0</v>
      </c>
      <c r="T34" s="58">
        <v>0</v>
      </c>
      <c r="U34" s="9">
        <v>0</v>
      </c>
      <c r="V34" s="7">
        <v>0</v>
      </c>
      <c r="W34" s="32">
        <v>0</v>
      </c>
    </row>
    <row r="35" spans="1:23" ht="18.75" thickBot="1">
      <c r="A35" s="249">
        <v>28</v>
      </c>
      <c r="B35" s="354" t="s">
        <v>54</v>
      </c>
      <c r="C35" s="19">
        <v>0</v>
      </c>
      <c r="D35" s="16">
        <v>0</v>
      </c>
      <c r="E35" s="16">
        <v>2</v>
      </c>
      <c r="F35" s="16">
        <v>0</v>
      </c>
      <c r="G35" s="16">
        <v>0</v>
      </c>
      <c r="H35" s="16">
        <v>1</v>
      </c>
      <c r="I35" s="16">
        <v>4</v>
      </c>
      <c r="J35" s="16">
        <v>1</v>
      </c>
      <c r="K35" s="16">
        <v>3</v>
      </c>
      <c r="L35" s="16">
        <v>2</v>
      </c>
      <c r="M35" s="16">
        <v>5</v>
      </c>
      <c r="N35" s="16">
        <v>1</v>
      </c>
      <c r="O35" s="16">
        <v>0</v>
      </c>
      <c r="P35" s="16">
        <v>0</v>
      </c>
      <c r="Q35" s="16">
        <v>1</v>
      </c>
      <c r="R35" s="35">
        <v>1</v>
      </c>
      <c r="S35" s="59">
        <v>0</v>
      </c>
      <c r="T35" s="59">
        <v>21</v>
      </c>
      <c r="U35" s="19">
        <v>0</v>
      </c>
      <c r="V35" s="16">
        <v>1</v>
      </c>
      <c r="W35" s="33">
        <v>0</v>
      </c>
    </row>
    <row r="36" spans="1:23" ht="17.100000000000001" customHeight="1">
      <c r="A36" s="227" t="s">
        <v>523</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496</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0ED389F4-663E-45CF-9CA5-2806CC1A93CF}"/>
    <hyperlink ref="A43" location="'Table of Contents'!A1" display="Return to Table of Contents" xr:uid="{A9773FD3-DED8-4D9F-971A-AAF7591C7A9F}"/>
  </hyperlinks>
  <pageMargins left="0.2" right="0.2" top="0.5" bottom="0.5" header="0" footer="0"/>
  <pageSetup paperSize="5"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43"/>
  <sheetViews>
    <sheetView showGridLines="0" topLeftCell="A27" zoomScaleNormal="100" workbookViewId="0">
      <selection activeCell="A43" sqref="A43"/>
    </sheetView>
  </sheetViews>
  <sheetFormatPr defaultColWidth="11" defaultRowHeight="15" customHeight="1"/>
  <cols>
    <col min="1" max="1" width="9.125" style="50" customWidth="1"/>
    <col min="2" max="2" width="41.25" customWidth="1"/>
    <col min="3" max="3" width="6.875" bestFit="1" customWidth="1"/>
    <col min="4" max="4" width="5.25" bestFit="1" customWidth="1"/>
    <col min="5" max="5" width="6.875" bestFit="1" customWidth="1"/>
    <col min="6" max="6" width="5.25" bestFit="1" customWidth="1"/>
    <col min="7" max="7" width="6.875" bestFit="1" customWidth="1"/>
    <col min="8" max="8" width="5" bestFit="1" customWidth="1"/>
    <col min="9" max="9" width="6.875" bestFit="1" customWidth="1"/>
    <col min="10" max="10" width="5.25" bestFit="1" customWidth="1"/>
    <col min="11" max="11" width="6.875" bestFit="1" customWidth="1"/>
    <col min="12" max="12" width="6.25" bestFit="1" customWidth="1"/>
    <col min="13" max="13" width="6.875" bestFit="1" customWidth="1"/>
    <col min="14" max="14" width="6.25" bestFit="1" customWidth="1"/>
    <col min="15" max="15" width="6.875" bestFit="1" customWidth="1"/>
    <col min="16" max="16" width="5" bestFit="1" customWidth="1"/>
    <col min="17" max="17" width="6.875" bestFit="1" customWidth="1"/>
    <col min="18" max="18" width="5.25" bestFit="1" customWidth="1"/>
    <col min="19" max="19" width="9.25" bestFit="1" customWidth="1"/>
    <col min="20" max="20" width="6.75" bestFit="1" customWidth="1"/>
    <col min="21" max="21" width="7.75" bestFit="1" customWidth="1"/>
    <col min="22" max="22" width="5.25" bestFit="1" customWidth="1"/>
    <col min="23" max="23" width="11.75" bestFit="1" customWidth="1"/>
  </cols>
  <sheetData>
    <row r="1" spans="1:23" ht="15" customHeight="1">
      <c r="A1" s="1023" t="s">
        <v>918</v>
      </c>
    </row>
    <row r="2" spans="1:23" ht="123.6" customHeight="1">
      <c r="A2" s="1157" t="s">
        <v>508</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15" customHeight="1" thickBot="1">
      <c r="A3"/>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13" t="s">
        <v>64</v>
      </c>
      <c r="D5" s="1314"/>
      <c r="E5" s="1314" t="s">
        <v>123</v>
      </c>
      <c r="F5" s="1314"/>
      <c r="G5" s="1314" t="s">
        <v>122</v>
      </c>
      <c r="H5" s="1314"/>
      <c r="I5" s="1314" t="s">
        <v>353</v>
      </c>
      <c r="J5" s="1314"/>
      <c r="K5" s="1314" t="s">
        <v>362</v>
      </c>
      <c r="L5" s="1314"/>
      <c r="M5" s="1314" t="s">
        <v>12</v>
      </c>
      <c r="N5" s="1314"/>
      <c r="O5" s="1314" t="s">
        <v>363</v>
      </c>
      <c r="P5" s="1314"/>
      <c r="Q5" s="1314" t="s">
        <v>21</v>
      </c>
      <c r="R5" s="1274"/>
      <c r="S5" s="118" t="s">
        <v>7</v>
      </c>
      <c r="T5" s="119" t="s">
        <v>119</v>
      </c>
      <c r="U5" s="1300"/>
      <c r="V5" s="1267"/>
      <c r="W5" s="1301"/>
    </row>
    <row r="6" spans="1:23" ht="17.100000000000001" customHeight="1">
      <c r="A6" s="1277"/>
      <c r="B6" s="1162"/>
      <c r="C6" s="118" t="s">
        <v>18</v>
      </c>
      <c r="D6" s="133" t="s">
        <v>24</v>
      </c>
      <c r="E6" s="133" t="s">
        <v>18</v>
      </c>
      <c r="F6" s="133" t="s">
        <v>24</v>
      </c>
      <c r="G6" s="133" t="s">
        <v>18</v>
      </c>
      <c r="H6" s="133" t="s">
        <v>24</v>
      </c>
      <c r="I6" s="133" t="s">
        <v>18</v>
      </c>
      <c r="J6" s="133" t="s">
        <v>24</v>
      </c>
      <c r="K6" s="133" t="s">
        <v>18</v>
      </c>
      <c r="L6" s="133" t="s">
        <v>24</v>
      </c>
      <c r="M6" s="133" t="s">
        <v>18</v>
      </c>
      <c r="N6" s="133" t="s">
        <v>24</v>
      </c>
      <c r="O6" s="133" t="s">
        <v>18</v>
      </c>
      <c r="P6" s="133" t="s">
        <v>24</v>
      </c>
      <c r="Q6" s="133" t="s">
        <v>18</v>
      </c>
      <c r="R6" s="134" t="s">
        <v>24</v>
      </c>
      <c r="S6" s="118" t="s">
        <v>117</v>
      </c>
      <c r="T6" s="119" t="s">
        <v>7</v>
      </c>
      <c r="U6" s="117" t="s">
        <v>116</v>
      </c>
      <c r="V6" s="133" t="s">
        <v>115</v>
      </c>
      <c r="W6" s="119" t="s">
        <v>114</v>
      </c>
    </row>
    <row r="7" spans="1:23" ht="18">
      <c r="A7" s="338" t="s">
        <v>154</v>
      </c>
      <c r="B7" s="348" t="s">
        <v>26</v>
      </c>
      <c r="C7" s="272">
        <v>2216</v>
      </c>
      <c r="D7" s="270">
        <v>1586</v>
      </c>
      <c r="E7" s="270">
        <v>1883</v>
      </c>
      <c r="F7" s="270">
        <v>1442</v>
      </c>
      <c r="G7" s="270">
        <v>120</v>
      </c>
      <c r="H7" s="270">
        <v>91</v>
      </c>
      <c r="I7" s="270">
        <v>10055</v>
      </c>
      <c r="J7" s="270">
        <v>5523</v>
      </c>
      <c r="K7" s="270">
        <v>19145</v>
      </c>
      <c r="L7" s="270">
        <v>13594</v>
      </c>
      <c r="M7" s="270">
        <v>19880</v>
      </c>
      <c r="N7" s="270">
        <v>15700</v>
      </c>
      <c r="O7" s="270">
        <v>144</v>
      </c>
      <c r="P7" s="270">
        <v>75</v>
      </c>
      <c r="Q7" s="270">
        <v>2230</v>
      </c>
      <c r="R7" s="341">
        <v>1483</v>
      </c>
      <c r="S7" s="340">
        <v>3872</v>
      </c>
      <c r="T7" s="273">
        <v>99039</v>
      </c>
      <c r="U7" s="272">
        <v>3868</v>
      </c>
      <c r="V7" s="270">
        <v>4686</v>
      </c>
      <c r="W7" s="273">
        <v>42105</v>
      </c>
    </row>
    <row r="8" spans="1:23" ht="18">
      <c r="A8" s="342" t="s">
        <v>153</v>
      </c>
      <c r="B8" s="351" t="s">
        <v>27</v>
      </c>
      <c r="C8" s="51">
        <v>40</v>
      </c>
      <c r="D8" s="38">
        <v>12</v>
      </c>
      <c r="E8" s="38">
        <v>53</v>
      </c>
      <c r="F8" s="38">
        <v>44</v>
      </c>
      <c r="G8" s="38">
        <v>11</v>
      </c>
      <c r="H8" s="38">
        <v>8</v>
      </c>
      <c r="I8" s="38">
        <v>218</v>
      </c>
      <c r="J8" s="38">
        <v>91</v>
      </c>
      <c r="K8" s="38">
        <v>340</v>
      </c>
      <c r="L8" s="38">
        <v>204</v>
      </c>
      <c r="M8" s="38">
        <v>1292</v>
      </c>
      <c r="N8" s="38">
        <v>881</v>
      </c>
      <c r="O8" s="38">
        <v>6</v>
      </c>
      <c r="P8" s="38">
        <v>2</v>
      </c>
      <c r="Q8" s="38">
        <v>113</v>
      </c>
      <c r="R8" s="39">
        <v>57</v>
      </c>
      <c r="S8" s="37">
        <v>63</v>
      </c>
      <c r="T8" s="40">
        <v>3435</v>
      </c>
      <c r="U8" s="51">
        <v>166</v>
      </c>
      <c r="V8" s="38">
        <v>128</v>
      </c>
      <c r="W8" s="40">
        <v>1298</v>
      </c>
    </row>
    <row r="9" spans="1:23" ht="18">
      <c r="A9" s="344" t="s">
        <v>152</v>
      </c>
      <c r="B9" s="322" t="s">
        <v>28</v>
      </c>
      <c r="C9" s="9">
        <v>411</v>
      </c>
      <c r="D9" s="7">
        <v>368</v>
      </c>
      <c r="E9" s="7">
        <v>155</v>
      </c>
      <c r="F9" s="7">
        <v>149</v>
      </c>
      <c r="G9" s="7">
        <v>7</v>
      </c>
      <c r="H9" s="7">
        <v>5</v>
      </c>
      <c r="I9" s="7">
        <v>1599</v>
      </c>
      <c r="J9" s="7">
        <v>1016</v>
      </c>
      <c r="K9" s="7">
        <v>1949</v>
      </c>
      <c r="L9" s="7">
        <v>1710</v>
      </c>
      <c r="M9" s="7">
        <v>687</v>
      </c>
      <c r="N9" s="7">
        <v>773</v>
      </c>
      <c r="O9" s="7">
        <v>22</v>
      </c>
      <c r="P9" s="7">
        <v>7</v>
      </c>
      <c r="Q9" s="7">
        <v>349</v>
      </c>
      <c r="R9" s="12">
        <v>278</v>
      </c>
      <c r="S9" s="34">
        <v>496</v>
      </c>
      <c r="T9" s="32">
        <v>9981</v>
      </c>
      <c r="U9" s="9">
        <v>305</v>
      </c>
      <c r="V9" s="7">
        <v>902</v>
      </c>
      <c r="W9" s="32">
        <v>4976</v>
      </c>
    </row>
    <row r="10" spans="1:23" ht="18">
      <c r="A10" s="344" t="s">
        <v>151</v>
      </c>
      <c r="B10" s="322" t="s">
        <v>29</v>
      </c>
      <c r="C10" s="9">
        <v>21</v>
      </c>
      <c r="D10" s="7">
        <v>10</v>
      </c>
      <c r="E10" s="7">
        <v>25</v>
      </c>
      <c r="F10" s="7">
        <v>18</v>
      </c>
      <c r="G10" s="7">
        <v>4</v>
      </c>
      <c r="H10" s="7">
        <v>2</v>
      </c>
      <c r="I10" s="7">
        <v>124</v>
      </c>
      <c r="J10" s="7">
        <v>85</v>
      </c>
      <c r="K10" s="7">
        <v>171</v>
      </c>
      <c r="L10" s="7">
        <v>161</v>
      </c>
      <c r="M10" s="7">
        <v>702</v>
      </c>
      <c r="N10" s="7">
        <v>504</v>
      </c>
      <c r="O10" s="7">
        <v>5</v>
      </c>
      <c r="P10" s="7">
        <v>2</v>
      </c>
      <c r="Q10" s="7">
        <v>38</v>
      </c>
      <c r="R10" s="12">
        <v>38</v>
      </c>
      <c r="S10" s="34">
        <v>39</v>
      </c>
      <c r="T10" s="32">
        <v>1949</v>
      </c>
      <c r="U10" s="9">
        <v>118</v>
      </c>
      <c r="V10" s="7">
        <v>5</v>
      </c>
      <c r="W10" s="32">
        <v>1076</v>
      </c>
    </row>
    <row r="11" spans="1:23" ht="18">
      <c r="A11" s="344" t="s">
        <v>150</v>
      </c>
      <c r="B11" s="48" t="s">
        <v>30</v>
      </c>
      <c r="C11" s="9">
        <v>2</v>
      </c>
      <c r="D11" s="7">
        <v>2</v>
      </c>
      <c r="E11" s="7">
        <v>4</v>
      </c>
      <c r="F11" s="7">
        <v>1</v>
      </c>
      <c r="G11" s="7">
        <v>1</v>
      </c>
      <c r="H11" s="7">
        <v>1</v>
      </c>
      <c r="I11" s="7">
        <v>56</v>
      </c>
      <c r="J11" s="7">
        <v>21</v>
      </c>
      <c r="K11" s="7">
        <v>16</v>
      </c>
      <c r="L11" s="7">
        <v>13</v>
      </c>
      <c r="M11" s="7">
        <v>163</v>
      </c>
      <c r="N11" s="7">
        <v>131</v>
      </c>
      <c r="O11" s="7">
        <v>1</v>
      </c>
      <c r="P11" s="7">
        <v>2</v>
      </c>
      <c r="Q11" s="7">
        <v>9</v>
      </c>
      <c r="R11" s="12">
        <v>7</v>
      </c>
      <c r="S11" s="34">
        <v>33</v>
      </c>
      <c r="T11" s="32">
        <v>463</v>
      </c>
      <c r="U11" s="9">
        <v>3</v>
      </c>
      <c r="V11" s="7">
        <v>0</v>
      </c>
      <c r="W11" s="32">
        <v>123</v>
      </c>
    </row>
    <row r="12" spans="1:23" ht="18">
      <c r="A12" s="344" t="s">
        <v>149</v>
      </c>
      <c r="B12" s="322" t="s">
        <v>31</v>
      </c>
      <c r="C12" s="9">
        <v>7</v>
      </c>
      <c r="D12" s="7">
        <v>3</v>
      </c>
      <c r="E12" s="7">
        <v>53</v>
      </c>
      <c r="F12" s="7">
        <v>29</v>
      </c>
      <c r="G12" s="7">
        <v>1</v>
      </c>
      <c r="H12" s="7">
        <v>0</v>
      </c>
      <c r="I12" s="7">
        <v>184</v>
      </c>
      <c r="J12" s="7">
        <v>90</v>
      </c>
      <c r="K12" s="7">
        <v>345</v>
      </c>
      <c r="L12" s="7">
        <v>203</v>
      </c>
      <c r="M12" s="7">
        <v>941</v>
      </c>
      <c r="N12" s="7">
        <v>712</v>
      </c>
      <c r="O12" s="7">
        <v>2</v>
      </c>
      <c r="P12" s="7">
        <v>1</v>
      </c>
      <c r="Q12" s="7">
        <v>58</v>
      </c>
      <c r="R12" s="12">
        <v>47</v>
      </c>
      <c r="S12" s="34">
        <v>205</v>
      </c>
      <c r="T12" s="32">
        <v>2881</v>
      </c>
      <c r="U12" s="9">
        <v>89</v>
      </c>
      <c r="V12" s="7">
        <v>323</v>
      </c>
      <c r="W12" s="32">
        <v>1206</v>
      </c>
    </row>
    <row r="13" spans="1:23" ht="18">
      <c r="A13" s="344" t="s">
        <v>148</v>
      </c>
      <c r="B13" s="322" t="s">
        <v>32</v>
      </c>
      <c r="C13" s="9">
        <v>39</v>
      </c>
      <c r="D13" s="7">
        <v>20</v>
      </c>
      <c r="E13" s="7">
        <v>31</v>
      </c>
      <c r="F13" s="7">
        <v>23</v>
      </c>
      <c r="G13" s="7">
        <v>3</v>
      </c>
      <c r="H13" s="7">
        <v>1</v>
      </c>
      <c r="I13" s="7">
        <v>149</v>
      </c>
      <c r="J13" s="7">
        <v>81</v>
      </c>
      <c r="K13" s="7">
        <v>513</v>
      </c>
      <c r="L13" s="7">
        <v>256</v>
      </c>
      <c r="M13" s="7">
        <v>570</v>
      </c>
      <c r="N13" s="7">
        <v>347</v>
      </c>
      <c r="O13" s="7">
        <v>2</v>
      </c>
      <c r="P13" s="7">
        <v>5</v>
      </c>
      <c r="Q13" s="7">
        <v>37</v>
      </c>
      <c r="R13" s="12">
        <v>20</v>
      </c>
      <c r="S13" s="34">
        <v>137</v>
      </c>
      <c r="T13" s="32">
        <v>2234</v>
      </c>
      <c r="U13" s="9">
        <v>123</v>
      </c>
      <c r="V13" s="7">
        <v>0</v>
      </c>
      <c r="W13" s="32">
        <v>874</v>
      </c>
    </row>
    <row r="14" spans="1:23" ht="18">
      <c r="A14" s="344" t="s">
        <v>147</v>
      </c>
      <c r="B14" s="322" t="s">
        <v>33</v>
      </c>
      <c r="C14" s="9">
        <v>117</v>
      </c>
      <c r="D14" s="7">
        <v>59</v>
      </c>
      <c r="E14" s="7">
        <v>100</v>
      </c>
      <c r="F14" s="7">
        <v>85</v>
      </c>
      <c r="G14" s="7">
        <v>12</v>
      </c>
      <c r="H14" s="7">
        <v>3</v>
      </c>
      <c r="I14" s="7">
        <v>910</v>
      </c>
      <c r="J14" s="7">
        <v>439</v>
      </c>
      <c r="K14" s="7">
        <v>361</v>
      </c>
      <c r="L14" s="7">
        <v>222</v>
      </c>
      <c r="M14" s="7">
        <v>1323</v>
      </c>
      <c r="N14" s="7">
        <v>994</v>
      </c>
      <c r="O14" s="7">
        <v>16</v>
      </c>
      <c r="P14" s="7">
        <v>11</v>
      </c>
      <c r="Q14" s="7">
        <v>313</v>
      </c>
      <c r="R14" s="12">
        <v>170</v>
      </c>
      <c r="S14" s="34">
        <v>62</v>
      </c>
      <c r="T14" s="32">
        <v>5197</v>
      </c>
      <c r="U14" s="9">
        <v>261</v>
      </c>
      <c r="V14" s="7">
        <v>8</v>
      </c>
      <c r="W14" s="32">
        <v>2043</v>
      </c>
    </row>
    <row r="15" spans="1:23" ht="18">
      <c r="A15" s="344" t="s">
        <v>146</v>
      </c>
      <c r="B15" s="322" t="s">
        <v>34</v>
      </c>
      <c r="C15" s="9">
        <v>3</v>
      </c>
      <c r="D15" s="7">
        <v>0</v>
      </c>
      <c r="E15" s="7">
        <v>0</v>
      </c>
      <c r="F15" s="7">
        <v>0</v>
      </c>
      <c r="G15" s="7">
        <v>0</v>
      </c>
      <c r="H15" s="7">
        <v>0</v>
      </c>
      <c r="I15" s="7">
        <v>21</v>
      </c>
      <c r="J15" s="7">
        <v>9</v>
      </c>
      <c r="K15" s="7">
        <v>22</v>
      </c>
      <c r="L15" s="7">
        <v>21</v>
      </c>
      <c r="M15" s="7">
        <v>47</v>
      </c>
      <c r="N15" s="7">
        <v>30</v>
      </c>
      <c r="O15" s="7">
        <v>0</v>
      </c>
      <c r="P15" s="7">
        <v>1</v>
      </c>
      <c r="Q15" s="7">
        <v>2</v>
      </c>
      <c r="R15" s="12">
        <v>2</v>
      </c>
      <c r="S15" s="34">
        <v>2</v>
      </c>
      <c r="T15" s="32">
        <v>160</v>
      </c>
      <c r="U15" s="9">
        <v>3</v>
      </c>
      <c r="V15" s="7">
        <v>12</v>
      </c>
      <c r="W15" s="32">
        <v>73</v>
      </c>
    </row>
    <row r="16" spans="1:23" ht="18">
      <c r="A16" s="344" t="s">
        <v>145</v>
      </c>
      <c r="B16" s="322" t="s">
        <v>35</v>
      </c>
      <c r="C16" s="9">
        <v>1</v>
      </c>
      <c r="D16" s="7">
        <v>3</v>
      </c>
      <c r="E16" s="7">
        <v>26</v>
      </c>
      <c r="F16" s="7">
        <v>10</v>
      </c>
      <c r="G16" s="7">
        <v>5</v>
      </c>
      <c r="H16" s="7">
        <v>3</v>
      </c>
      <c r="I16" s="7">
        <v>51</v>
      </c>
      <c r="J16" s="7">
        <v>22</v>
      </c>
      <c r="K16" s="7">
        <v>45</v>
      </c>
      <c r="L16" s="7">
        <v>22</v>
      </c>
      <c r="M16" s="7">
        <v>402</v>
      </c>
      <c r="N16" s="7">
        <v>234</v>
      </c>
      <c r="O16" s="7">
        <v>0</v>
      </c>
      <c r="P16" s="7">
        <v>0</v>
      </c>
      <c r="Q16" s="7">
        <v>27</v>
      </c>
      <c r="R16" s="12">
        <v>12</v>
      </c>
      <c r="S16" s="34">
        <v>59</v>
      </c>
      <c r="T16" s="32">
        <v>922</v>
      </c>
      <c r="U16" s="9">
        <v>56</v>
      </c>
      <c r="V16" s="7">
        <v>5</v>
      </c>
      <c r="W16" s="32">
        <v>348</v>
      </c>
    </row>
    <row r="17" spans="1:23" ht="18">
      <c r="A17" s="344" t="s">
        <v>144</v>
      </c>
      <c r="B17" s="322" t="s">
        <v>36</v>
      </c>
      <c r="C17" s="9">
        <v>75</v>
      </c>
      <c r="D17" s="7">
        <v>45</v>
      </c>
      <c r="E17" s="7">
        <v>171</v>
      </c>
      <c r="F17" s="7">
        <v>118</v>
      </c>
      <c r="G17" s="7">
        <v>4</v>
      </c>
      <c r="H17" s="7">
        <v>8</v>
      </c>
      <c r="I17" s="7">
        <v>685</v>
      </c>
      <c r="J17" s="7">
        <v>311</v>
      </c>
      <c r="K17" s="7">
        <v>1372</v>
      </c>
      <c r="L17" s="7">
        <v>818</v>
      </c>
      <c r="M17" s="7">
        <v>1402</v>
      </c>
      <c r="N17" s="7">
        <v>1058</v>
      </c>
      <c r="O17" s="7">
        <v>10</v>
      </c>
      <c r="P17" s="7">
        <v>2</v>
      </c>
      <c r="Q17" s="7">
        <v>159</v>
      </c>
      <c r="R17" s="12">
        <v>107</v>
      </c>
      <c r="S17" s="34">
        <v>422</v>
      </c>
      <c r="T17" s="32">
        <v>6767</v>
      </c>
      <c r="U17" s="9">
        <v>281</v>
      </c>
      <c r="V17" s="7">
        <v>178</v>
      </c>
      <c r="W17" s="32">
        <v>2962</v>
      </c>
    </row>
    <row r="18" spans="1:23" ht="18">
      <c r="A18" s="344" t="s">
        <v>143</v>
      </c>
      <c r="B18" s="322" t="s">
        <v>37</v>
      </c>
      <c r="C18" s="9">
        <v>20</v>
      </c>
      <c r="D18" s="7">
        <v>10</v>
      </c>
      <c r="E18" s="7">
        <v>32</v>
      </c>
      <c r="F18" s="7">
        <v>19</v>
      </c>
      <c r="G18" s="7">
        <v>3</v>
      </c>
      <c r="H18" s="7">
        <v>1</v>
      </c>
      <c r="I18" s="7">
        <v>294</v>
      </c>
      <c r="J18" s="7">
        <v>202</v>
      </c>
      <c r="K18" s="7">
        <v>811</v>
      </c>
      <c r="L18" s="7">
        <v>578</v>
      </c>
      <c r="M18" s="7">
        <v>713</v>
      </c>
      <c r="N18" s="7">
        <v>562</v>
      </c>
      <c r="O18" s="7">
        <v>4</v>
      </c>
      <c r="P18" s="7">
        <v>3</v>
      </c>
      <c r="Q18" s="7">
        <v>46</v>
      </c>
      <c r="R18" s="12">
        <v>24</v>
      </c>
      <c r="S18" s="34">
        <v>86</v>
      </c>
      <c r="T18" s="32">
        <v>3408</v>
      </c>
      <c r="U18" s="9">
        <v>99</v>
      </c>
      <c r="V18" s="7">
        <v>397</v>
      </c>
      <c r="W18" s="32">
        <v>1279</v>
      </c>
    </row>
    <row r="19" spans="1:23" ht="18">
      <c r="A19" s="344" t="s">
        <v>142</v>
      </c>
      <c r="B19" s="322" t="s">
        <v>38</v>
      </c>
      <c r="C19" s="9">
        <v>1</v>
      </c>
      <c r="D19" s="7">
        <v>0</v>
      </c>
      <c r="E19" s="7">
        <v>3</v>
      </c>
      <c r="F19" s="7">
        <v>7</v>
      </c>
      <c r="G19" s="7">
        <v>3</v>
      </c>
      <c r="H19" s="7">
        <v>0</v>
      </c>
      <c r="I19" s="7">
        <v>92</v>
      </c>
      <c r="J19" s="7">
        <v>33</v>
      </c>
      <c r="K19" s="7">
        <v>49</v>
      </c>
      <c r="L19" s="7">
        <v>26</v>
      </c>
      <c r="M19" s="7">
        <v>379</v>
      </c>
      <c r="N19" s="7">
        <v>268</v>
      </c>
      <c r="O19" s="7">
        <v>1</v>
      </c>
      <c r="P19" s="7">
        <v>0</v>
      </c>
      <c r="Q19" s="7">
        <v>16</v>
      </c>
      <c r="R19" s="12">
        <v>5</v>
      </c>
      <c r="S19" s="34">
        <v>2</v>
      </c>
      <c r="T19" s="32">
        <v>885</v>
      </c>
      <c r="U19" s="9">
        <v>36</v>
      </c>
      <c r="V19" s="7">
        <v>0</v>
      </c>
      <c r="W19" s="32">
        <v>309</v>
      </c>
    </row>
    <row r="20" spans="1:23" ht="18">
      <c r="A20" s="344" t="s">
        <v>157</v>
      </c>
      <c r="B20" s="322" t="s">
        <v>39</v>
      </c>
      <c r="C20" s="9">
        <v>9</v>
      </c>
      <c r="D20" s="7">
        <v>2</v>
      </c>
      <c r="E20" s="7">
        <v>43</v>
      </c>
      <c r="F20" s="7">
        <v>28</v>
      </c>
      <c r="G20" s="7">
        <v>2</v>
      </c>
      <c r="H20" s="7">
        <v>2</v>
      </c>
      <c r="I20" s="7">
        <v>53</v>
      </c>
      <c r="J20" s="7">
        <v>23</v>
      </c>
      <c r="K20" s="7">
        <v>106</v>
      </c>
      <c r="L20" s="7">
        <v>89</v>
      </c>
      <c r="M20" s="7">
        <v>289</v>
      </c>
      <c r="N20" s="7">
        <v>200</v>
      </c>
      <c r="O20" s="7">
        <v>1</v>
      </c>
      <c r="P20" s="7">
        <v>1</v>
      </c>
      <c r="Q20" s="7">
        <v>15</v>
      </c>
      <c r="R20" s="12">
        <v>13</v>
      </c>
      <c r="S20" s="34">
        <v>45</v>
      </c>
      <c r="T20" s="32">
        <v>921</v>
      </c>
      <c r="U20" s="9">
        <v>38</v>
      </c>
      <c r="V20" s="7">
        <v>34</v>
      </c>
      <c r="W20" s="32">
        <v>279</v>
      </c>
    </row>
    <row r="21" spans="1:23" ht="18">
      <c r="A21" s="344" t="s">
        <v>156</v>
      </c>
      <c r="B21" s="322" t="s">
        <v>40</v>
      </c>
      <c r="C21" s="9">
        <v>17</v>
      </c>
      <c r="D21" s="7">
        <v>9</v>
      </c>
      <c r="E21" s="7">
        <v>29</v>
      </c>
      <c r="F21" s="7">
        <v>27</v>
      </c>
      <c r="G21" s="7">
        <v>0</v>
      </c>
      <c r="H21" s="7">
        <v>4</v>
      </c>
      <c r="I21" s="7">
        <v>61</v>
      </c>
      <c r="J21" s="7">
        <v>35</v>
      </c>
      <c r="K21" s="7">
        <v>220</v>
      </c>
      <c r="L21" s="7">
        <v>101</v>
      </c>
      <c r="M21" s="7">
        <v>650</v>
      </c>
      <c r="N21" s="7">
        <v>364</v>
      </c>
      <c r="O21" s="7">
        <v>1</v>
      </c>
      <c r="P21" s="7">
        <v>1</v>
      </c>
      <c r="Q21" s="7">
        <v>9</v>
      </c>
      <c r="R21" s="12">
        <v>12</v>
      </c>
      <c r="S21" s="34">
        <v>93</v>
      </c>
      <c r="T21" s="32">
        <v>1633</v>
      </c>
      <c r="U21" s="9">
        <v>154</v>
      </c>
      <c r="V21" s="7">
        <v>22</v>
      </c>
      <c r="W21" s="32">
        <v>569</v>
      </c>
    </row>
    <row r="22" spans="1:23" ht="18">
      <c r="A22" s="344" t="s">
        <v>141</v>
      </c>
      <c r="B22" s="322" t="s">
        <v>41</v>
      </c>
      <c r="C22" s="9">
        <v>619</v>
      </c>
      <c r="D22" s="7">
        <v>456</v>
      </c>
      <c r="E22" s="7">
        <v>89</v>
      </c>
      <c r="F22" s="7">
        <v>83</v>
      </c>
      <c r="G22" s="7">
        <v>0</v>
      </c>
      <c r="H22" s="7">
        <v>1</v>
      </c>
      <c r="I22" s="7">
        <v>1222</v>
      </c>
      <c r="J22" s="7">
        <v>688</v>
      </c>
      <c r="K22" s="7">
        <v>5461</v>
      </c>
      <c r="L22" s="7">
        <v>3992</v>
      </c>
      <c r="M22" s="7">
        <v>316</v>
      </c>
      <c r="N22" s="7">
        <v>287</v>
      </c>
      <c r="O22" s="7">
        <v>5</v>
      </c>
      <c r="P22" s="7">
        <v>2</v>
      </c>
      <c r="Q22" s="7">
        <v>93</v>
      </c>
      <c r="R22" s="12">
        <v>41</v>
      </c>
      <c r="S22" s="34">
        <v>107</v>
      </c>
      <c r="T22" s="32">
        <v>13462</v>
      </c>
      <c r="U22" s="9">
        <v>631</v>
      </c>
      <c r="V22" s="7">
        <v>1030</v>
      </c>
      <c r="W22" s="32">
        <v>5949</v>
      </c>
    </row>
    <row r="23" spans="1:23" ht="18">
      <c r="A23" s="344" t="s">
        <v>140</v>
      </c>
      <c r="B23" s="322" t="s">
        <v>42</v>
      </c>
      <c r="C23" s="9">
        <v>0</v>
      </c>
      <c r="D23" s="7">
        <v>0</v>
      </c>
      <c r="E23" s="7">
        <v>1</v>
      </c>
      <c r="F23" s="7">
        <v>0</v>
      </c>
      <c r="G23" s="7">
        <v>2</v>
      </c>
      <c r="H23" s="7">
        <v>0</v>
      </c>
      <c r="I23" s="7">
        <v>62</v>
      </c>
      <c r="J23" s="7">
        <v>43</v>
      </c>
      <c r="K23" s="7">
        <v>7</v>
      </c>
      <c r="L23" s="7">
        <v>15</v>
      </c>
      <c r="M23" s="7">
        <v>145</v>
      </c>
      <c r="N23" s="7">
        <v>82</v>
      </c>
      <c r="O23" s="7">
        <v>0</v>
      </c>
      <c r="P23" s="7">
        <v>0</v>
      </c>
      <c r="Q23" s="7">
        <v>3</v>
      </c>
      <c r="R23" s="12">
        <v>1</v>
      </c>
      <c r="S23" s="34">
        <v>4</v>
      </c>
      <c r="T23" s="32">
        <v>365</v>
      </c>
      <c r="U23" s="9">
        <v>11</v>
      </c>
      <c r="V23" s="7">
        <v>0</v>
      </c>
      <c r="W23" s="32">
        <v>140</v>
      </c>
    </row>
    <row r="24" spans="1:23" ht="18">
      <c r="A24" s="344" t="s">
        <v>139</v>
      </c>
      <c r="B24" s="322" t="s">
        <v>43</v>
      </c>
      <c r="C24" s="9">
        <v>6</v>
      </c>
      <c r="D24" s="7">
        <v>4</v>
      </c>
      <c r="E24" s="7">
        <v>19</v>
      </c>
      <c r="F24" s="7">
        <v>12</v>
      </c>
      <c r="G24" s="7">
        <v>2</v>
      </c>
      <c r="H24" s="7">
        <v>1</v>
      </c>
      <c r="I24" s="7">
        <v>37</v>
      </c>
      <c r="J24" s="7">
        <v>35</v>
      </c>
      <c r="K24" s="7">
        <v>76</v>
      </c>
      <c r="L24" s="7">
        <v>63</v>
      </c>
      <c r="M24" s="7">
        <v>426</v>
      </c>
      <c r="N24" s="7">
        <v>316</v>
      </c>
      <c r="O24" s="7">
        <v>1</v>
      </c>
      <c r="P24" s="7">
        <v>1</v>
      </c>
      <c r="Q24" s="7">
        <v>39</v>
      </c>
      <c r="R24" s="12">
        <v>32</v>
      </c>
      <c r="S24" s="34">
        <v>128</v>
      </c>
      <c r="T24" s="32">
        <v>1198</v>
      </c>
      <c r="U24" s="9">
        <v>42</v>
      </c>
      <c r="V24" s="7">
        <v>5</v>
      </c>
      <c r="W24" s="32">
        <v>264</v>
      </c>
    </row>
    <row r="25" spans="1:23" ht="18">
      <c r="A25" s="344" t="s">
        <v>138</v>
      </c>
      <c r="B25" s="322" t="s">
        <v>44</v>
      </c>
      <c r="C25" s="9">
        <v>27</v>
      </c>
      <c r="D25" s="7">
        <v>10</v>
      </c>
      <c r="E25" s="7">
        <v>78</v>
      </c>
      <c r="F25" s="7">
        <v>48</v>
      </c>
      <c r="G25" s="7">
        <v>7</v>
      </c>
      <c r="H25" s="7">
        <v>2</v>
      </c>
      <c r="I25" s="7">
        <v>866</v>
      </c>
      <c r="J25" s="7">
        <v>383</v>
      </c>
      <c r="K25" s="7">
        <v>955</v>
      </c>
      <c r="L25" s="7">
        <v>542</v>
      </c>
      <c r="M25" s="7">
        <v>736</v>
      </c>
      <c r="N25" s="7">
        <v>600</v>
      </c>
      <c r="O25" s="7">
        <v>2</v>
      </c>
      <c r="P25" s="7">
        <v>1</v>
      </c>
      <c r="Q25" s="7">
        <v>56</v>
      </c>
      <c r="R25" s="12">
        <v>61</v>
      </c>
      <c r="S25" s="34">
        <v>184</v>
      </c>
      <c r="T25" s="32">
        <v>4558</v>
      </c>
      <c r="U25" s="9">
        <v>138</v>
      </c>
      <c r="V25" s="7">
        <v>287</v>
      </c>
      <c r="W25" s="32">
        <v>2279</v>
      </c>
    </row>
    <row r="26" spans="1:23" ht="18">
      <c r="A26" s="344" t="s">
        <v>137</v>
      </c>
      <c r="B26" s="322" t="s">
        <v>45</v>
      </c>
      <c r="C26" s="9">
        <v>11</v>
      </c>
      <c r="D26" s="7">
        <v>6</v>
      </c>
      <c r="E26" s="7">
        <v>35</v>
      </c>
      <c r="F26" s="7">
        <v>22</v>
      </c>
      <c r="G26" s="7">
        <v>2</v>
      </c>
      <c r="H26" s="7">
        <v>1</v>
      </c>
      <c r="I26" s="7">
        <v>46</v>
      </c>
      <c r="J26" s="7">
        <v>28</v>
      </c>
      <c r="K26" s="7">
        <v>207</v>
      </c>
      <c r="L26" s="7">
        <v>146</v>
      </c>
      <c r="M26" s="7">
        <v>581</v>
      </c>
      <c r="N26" s="7">
        <v>425</v>
      </c>
      <c r="O26" s="7">
        <v>1</v>
      </c>
      <c r="P26" s="7">
        <v>0</v>
      </c>
      <c r="Q26" s="7">
        <v>30</v>
      </c>
      <c r="R26" s="12">
        <v>32</v>
      </c>
      <c r="S26" s="34">
        <v>88</v>
      </c>
      <c r="T26" s="32">
        <v>1661</v>
      </c>
      <c r="U26" s="9">
        <v>94</v>
      </c>
      <c r="V26" s="7">
        <v>0</v>
      </c>
      <c r="W26" s="32">
        <v>548</v>
      </c>
    </row>
    <row r="27" spans="1:23" ht="18">
      <c r="A27" s="344" t="s">
        <v>136</v>
      </c>
      <c r="B27" s="322" t="s">
        <v>46</v>
      </c>
      <c r="C27" s="9">
        <v>18</v>
      </c>
      <c r="D27" s="7">
        <v>11</v>
      </c>
      <c r="E27" s="7">
        <v>32</v>
      </c>
      <c r="F27" s="7">
        <v>18</v>
      </c>
      <c r="G27" s="7">
        <v>14</v>
      </c>
      <c r="H27" s="7">
        <v>4</v>
      </c>
      <c r="I27" s="7">
        <v>235</v>
      </c>
      <c r="J27" s="7">
        <v>101</v>
      </c>
      <c r="K27" s="7">
        <v>134</v>
      </c>
      <c r="L27" s="7">
        <v>56</v>
      </c>
      <c r="M27" s="7">
        <v>795</v>
      </c>
      <c r="N27" s="7">
        <v>374</v>
      </c>
      <c r="O27" s="7">
        <v>2</v>
      </c>
      <c r="P27" s="7">
        <v>6</v>
      </c>
      <c r="Q27" s="7">
        <v>100</v>
      </c>
      <c r="R27" s="12">
        <v>45</v>
      </c>
      <c r="S27" s="34">
        <v>0</v>
      </c>
      <c r="T27" s="32">
        <v>1945</v>
      </c>
      <c r="U27" s="9">
        <v>123</v>
      </c>
      <c r="V27" s="7">
        <v>1</v>
      </c>
      <c r="W27" s="32">
        <v>865</v>
      </c>
    </row>
    <row r="28" spans="1:23" ht="18">
      <c r="A28" s="344" t="s">
        <v>135</v>
      </c>
      <c r="B28" s="322" t="s">
        <v>47</v>
      </c>
      <c r="C28" s="9">
        <v>15</v>
      </c>
      <c r="D28" s="7">
        <v>6</v>
      </c>
      <c r="E28" s="7">
        <v>31</v>
      </c>
      <c r="F28" s="7">
        <v>24</v>
      </c>
      <c r="G28" s="7">
        <v>3</v>
      </c>
      <c r="H28" s="7">
        <v>2</v>
      </c>
      <c r="I28" s="7">
        <v>129</v>
      </c>
      <c r="J28" s="7">
        <v>94</v>
      </c>
      <c r="K28" s="7">
        <v>273</v>
      </c>
      <c r="L28" s="7">
        <v>153</v>
      </c>
      <c r="M28" s="7">
        <v>480</v>
      </c>
      <c r="N28" s="7">
        <v>302</v>
      </c>
      <c r="O28" s="7">
        <v>2</v>
      </c>
      <c r="P28" s="7">
        <v>2</v>
      </c>
      <c r="Q28" s="7">
        <v>37</v>
      </c>
      <c r="R28" s="12">
        <v>16</v>
      </c>
      <c r="S28" s="34">
        <v>29</v>
      </c>
      <c r="T28" s="32">
        <v>1598</v>
      </c>
      <c r="U28" s="9">
        <v>65</v>
      </c>
      <c r="V28" s="7">
        <v>6</v>
      </c>
      <c r="W28" s="32">
        <v>535</v>
      </c>
    </row>
    <row r="29" spans="1:23" ht="18">
      <c r="A29" s="344" t="s">
        <v>134</v>
      </c>
      <c r="B29" s="322" t="s">
        <v>48</v>
      </c>
      <c r="C29" s="9">
        <v>0</v>
      </c>
      <c r="D29" s="7">
        <v>0</v>
      </c>
      <c r="E29" s="7">
        <v>20</v>
      </c>
      <c r="F29" s="7">
        <v>14</v>
      </c>
      <c r="G29" s="7">
        <v>0</v>
      </c>
      <c r="H29" s="7">
        <v>1</v>
      </c>
      <c r="I29" s="7">
        <v>47</v>
      </c>
      <c r="J29" s="7">
        <v>31</v>
      </c>
      <c r="K29" s="7">
        <v>109</v>
      </c>
      <c r="L29" s="7">
        <v>57</v>
      </c>
      <c r="M29" s="7">
        <v>447</v>
      </c>
      <c r="N29" s="7">
        <v>282</v>
      </c>
      <c r="O29" s="7">
        <v>2</v>
      </c>
      <c r="P29" s="7">
        <v>0</v>
      </c>
      <c r="Q29" s="7">
        <v>41</v>
      </c>
      <c r="R29" s="12">
        <v>19</v>
      </c>
      <c r="S29" s="34">
        <v>71</v>
      </c>
      <c r="T29" s="32">
        <v>1141</v>
      </c>
      <c r="U29" s="9">
        <v>66</v>
      </c>
      <c r="V29" s="7">
        <v>0</v>
      </c>
      <c r="W29" s="32">
        <v>317</v>
      </c>
    </row>
    <row r="30" spans="1:23" ht="18">
      <c r="A30" s="344" t="s">
        <v>133</v>
      </c>
      <c r="B30" s="322" t="s">
        <v>49</v>
      </c>
      <c r="C30" s="9">
        <v>27</v>
      </c>
      <c r="D30" s="7">
        <v>16</v>
      </c>
      <c r="E30" s="7">
        <v>175</v>
      </c>
      <c r="F30" s="7">
        <v>94</v>
      </c>
      <c r="G30" s="7">
        <v>7</v>
      </c>
      <c r="H30" s="7">
        <v>7</v>
      </c>
      <c r="I30" s="7">
        <v>352</v>
      </c>
      <c r="J30" s="7">
        <v>164</v>
      </c>
      <c r="K30" s="7">
        <v>480</v>
      </c>
      <c r="L30" s="7">
        <v>352</v>
      </c>
      <c r="M30" s="7">
        <v>1659</v>
      </c>
      <c r="N30" s="7">
        <v>1285</v>
      </c>
      <c r="O30" s="7">
        <v>12</v>
      </c>
      <c r="P30" s="7">
        <v>4</v>
      </c>
      <c r="Q30" s="7">
        <v>128</v>
      </c>
      <c r="R30" s="12">
        <v>63</v>
      </c>
      <c r="S30" s="34">
        <v>217</v>
      </c>
      <c r="T30" s="32">
        <v>5042</v>
      </c>
      <c r="U30" s="9">
        <v>349</v>
      </c>
      <c r="V30" s="7">
        <v>96</v>
      </c>
      <c r="W30" s="32">
        <v>2147</v>
      </c>
    </row>
    <row r="31" spans="1:23" ht="18">
      <c r="A31" s="344" t="s">
        <v>132</v>
      </c>
      <c r="B31" s="322" t="s">
        <v>50</v>
      </c>
      <c r="C31" s="9">
        <v>37</v>
      </c>
      <c r="D31" s="7">
        <v>43</v>
      </c>
      <c r="E31" s="7">
        <v>53</v>
      </c>
      <c r="F31" s="7">
        <v>56</v>
      </c>
      <c r="G31" s="7">
        <v>1</v>
      </c>
      <c r="H31" s="7">
        <v>1</v>
      </c>
      <c r="I31" s="7">
        <v>133</v>
      </c>
      <c r="J31" s="7">
        <v>96</v>
      </c>
      <c r="K31" s="7">
        <v>323</v>
      </c>
      <c r="L31" s="7">
        <v>258</v>
      </c>
      <c r="M31" s="7">
        <v>722</v>
      </c>
      <c r="N31" s="7">
        <v>765</v>
      </c>
      <c r="O31" s="7">
        <v>1</v>
      </c>
      <c r="P31" s="7">
        <v>2</v>
      </c>
      <c r="Q31" s="7">
        <v>57</v>
      </c>
      <c r="R31" s="12">
        <v>52</v>
      </c>
      <c r="S31" s="34">
        <v>90</v>
      </c>
      <c r="T31" s="32">
        <v>2690</v>
      </c>
      <c r="U31" s="9">
        <v>167</v>
      </c>
      <c r="V31" s="7">
        <v>39</v>
      </c>
      <c r="W31" s="32">
        <v>856</v>
      </c>
    </row>
    <row r="32" spans="1:23" ht="18">
      <c r="A32" s="344" t="s">
        <v>131</v>
      </c>
      <c r="B32" s="322" t="s">
        <v>51</v>
      </c>
      <c r="C32" s="9">
        <v>70</v>
      </c>
      <c r="D32" s="7">
        <v>28</v>
      </c>
      <c r="E32" s="7">
        <v>125</v>
      </c>
      <c r="F32" s="7">
        <v>87</v>
      </c>
      <c r="G32" s="7">
        <v>5</v>
      </c>
      <c r="H32" s="7">
        <v>4</v>
      </c>
      <c r="I32" s="7">
        <v>380</v>
      </c>
      <c r="J32" s="7">
        <v>229</v>
      </c>
      <c r="K32" s="7">
        <v>840</v>
      </c>
      <c r="L32" s="7">
        <v>656</v>
      </c>
      <c r="M32" s="7">
        <v>1050</v>
      </c>
      <c r="N32" s="7">
        <v>1132</v>
      </c>
      <c r="O32" s="7">
        <v>4</v>
      </c>
      <c r="P32" s="7">
        <v>4</v>
      </c>
      <c r="Q32" s="7">
        <v>125</v>
      </c>
      <c r="R32" s="12">
        <v>75</v>
      </c>
      <c r="S32" s="34">
        <v>141</v>
      </c>
      <c r="T32" s="32">
        <v>4955</v>
      </c>
      <c r="U32" s="9">
        <v>232</v>
      </c>
      <c r="V32" s="7">
        <v>193</v>
      </c>
      <c r="W32" s="32">
        <v>2124</v>
      </c>
    </row>
    <row r="33" spans="1:23" ht="18">
      <c r="A33" s="344" t="s">
        <v>130</v>
      </c>
      <c r="B33" s="322" t="s">
        <v>52</v>
      </c>
      <c r="C33" s="9">
        <v>3</v>
      </c>
      <c r="D33" s="7">
        <v>1</v>
      </c>
      <c r="E33" s="7">
        <v>3</v>
      </c>
      <c r="F33" s="7">
        <v>6</v>
      </c>
      <c r="G33" s="7">
        <v>2</v>
      </c>
      <c r="H33" s="7">
        <v>1</v>
      </c>
      <c r="I33" s="7">
        <v>33</v>
      </c>
      <c r="J33" s="7">
        <v>21</v>
      </c>
      <c r="K33" s="7">
        <v>136</v>
      </c>
      <c r="L33" s="7">
        <v>72</v>
      </c>
      <c r="M33" s="7">
        <v>137</v>
      </c>
      <c r="N33" s="7">
        <v>96</v>
      </c>
      <c r="O33" s="7">
        <v>1</v>
      </c>
      <c r="P33" s="7">
        <v>0</v>
      </c>
      <c r="Q33" s="7">
        <v>7</v>
      </c>
      <c r="R33" s="12">
        <v>4</v>
      </c>
      <c r="S33" s="34">
        <v>11</v>
      </c>
      <c r="T33" s="32">
        <v>534</v>
      </c>
      <c r="U33" s="9">
        <v>18</v>
      </c>
      <c r="V33" s="7">
        <v>0</v>
      </c>
      <c r="W33" s="32">
        <v>268</v>
      </c>
    </row>
    <row r="34" spans="1:23" ht="18.75" thickBot="1">
      <c r="A34" s="344" t="s">
        <v>129</v>
      </c>
      <c r="B34" s="322" t="s">
        <v>53</v>
      </c>
      <c r="C34" s="9">
        <v>15</v>
      </c>
      <c r="D34" s="7">
        <v>10</v>
      </c>
      <c r="E34" s="7">
        <v>32</v>
      </c>
      <c r="F34" s="7">
        <v>18</v>
      </c>
      <c r="G34" s="7">
        <v>4</v>
      </c>
      <c r="H34" s="7">
        <v>3</v>
      </c>
      <c r="I34" s="7">
        <v>577</v>
      </c>
      <c r="J34" s="7">
        <v>301</v>
      </c>
      <c r="K34" s="7">
        <v>352</v>
      </c>
      <c r="L34" s="7">
        <v>293</v>
      </c>
      <c r="M34" s="7">
        <v>630</v>
      </c>
      <c r="N34" s="7">
        <v>671</v>
      </c>
      <c r="O34" s="7">
        <v>1</v>
      </c>
      <c r="P34" s="7">
        <v>0</v>
      </c>
      <c r="Q34" s="7">
        <v>56</v>
      </c>
      <c r="R34" s="12">
        <v>27</v>
      </c>
      <c r="S34" s="34">
        <v>89</v>
      </c>
      <c r="T34" s="32">
        <v>3079</v>
      </c>
      <c r="U34" s="9">
        <v>131</v>
      </c>
      <c r="V34" s="7">
        <v>0</v>
      </c>
      <c r="W34" s="32">
        <v>1516</v>
      </c>
    </row>
    <row r="35" spans="1:23" ht="18.75" thickBot="1">
      <c r="A35" s="346" t="s">
        <v>128</v>
      </c>
      <c r="B35" s="354" t="s">
        <v>54</v>
      </c>
      <c r="C35" s="19">
        <v>605</v>
      </c>
      <c r="D35" s="16">
        <v>452</v>
      </c>
      <c r="E35" s="16">
        <v>465</v>
      </c>
      <c r="F35" s="16">
        <v>402</v>
      </c>
      <c r="G35" s="16">
        <v>15</v>
      </c>
      <c r="H35" s="16">
        <v>25</v>
      </c>
      <c r="I35" s="16">
        <v>1439</v>
      </c>
      <c r="J35" s="16">
        <v>851</v>
      </c>
      <c r="K35" s="16">
        <v>3472</v>
      </c>
      <c r="L35" s="16">
        <v>2515</v>
      </c>
      <c r="M35" s="16">
        <v>2196</v>
      </c>
      <c r="N35" s="16">
        <v>2025</v>
      </c>
      <c r="O35" s="16">
        <v>39</v>
      </c>
      <c r="P35" s="16">
        <v>15</v>
      </c>
      <c r="Q35" s="16">
        <v>267</v>
      </c>
      <c r="R35" s="35">
        <v>223</v>
      </c>
      <c r="S35" s="21">
        <v>969</v>
      </c>
      <c r="T35" s="33">
        <v>15975</v>
      </c>
      <c r="U35" s="19">
        <v>69</v>
      </c>
      <c r="V35" s="16">
        <v>1015</v>
      </c>
      <c r="W35" s="33">
        <v>6882</v>
      </c>
    </row>
    <row r="36" spans="1:23" ht="17.100000000000001" customHeight="1">
      <c r="A36" s="227" t="s">
        <v>467</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472</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8"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3">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27A15F9-C4D1-4DFC-9ED5-791E090E0BC0}"/>
    <hyperlink ref="A43" location="'Table of Contents'!A1" display="Return to Table of Contents" xr:uid="{2EDA8C60-EF32-445A-8314-B9153F10F254}"/>
  </hyperlinks>
  <pageMargins left="0.2" right="0.2" top="0.5" bottom="0.5" header="0" footer="0"/>
  <pageSetup paperSize="5"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3212-2165-40E9-A4DA-72C7A6E267AA}">
  <dimension ref="A1:W43"/>
  <sheetViews>
    <sheetView showGridLines="0" topLeftCell="A2" zoomScaleNormal="100" workbookViewId="0">
      <selection activeCell="A2" sqref="A2:W2"/>
    </sheetView>
  </sheetViews>
  <sheetFormatPr defaultColWidth="11" defaultRowHeight="15" customHeight="1"/>
  <cols>
    <col min="1" max="1" width="9.25" style="50" customWidth="1"/>
    <col min="2" max="2" width="38.2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4.75" bestFit="1" customWidth="1"/>
    <col min="15" max="15" width="6.5" bestFit="1" customWidth="1"/>
    <col min="16" max="16" width="4.75" bestFit="1" customWidth="1"/>
    <col min="17" max="17" width="6.5" bestFit="1" customWidth="1"/>
    <col min="18" max="18" width="4.75" bestFit="1" customWidth="1"/>
    <col min="19" max="19" width="9" bestFit="1" customWidth="1"/>
    <col min="20" max="20" width="6.5" bestFit="1" customWidth="1"/>
    <col min="21" max="21" width="7.375" bestFit="1" customWidth="1"/>
    <col min="22" max="22" width="3.625" bestFit="1" customWidth="1"/>
    <col min="23" max="23" width="11.125" bestFit="1" customWidth="1"/>
  </cols>
  <sheetData>
    <row r="1" spans="1:23" ht="15" customHeight="1">
      <c r="A1" s="1023" t="s">
        <v>918</v>
      </c>
    </row>
    <row r="2" spans="1:23" ht="135" customHeight="1">
      <c r="A2" s="1157" t="s">
        <v>509</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27.6" customHeight="1" thickBot="1">
      <c r="A3" s="1304" t="s">
        <v>916</v>
      </c>
      <c r="B3" s="1304"/>
      <c r="C3" s="1304"/>
      <c r="D3" s="1304"/>
      <c r="E3" s="1304"/>
      <c r="F3" s="1304"/>
      <c r="G3" s="1304"/>
      <c r="H3" s="1304"/>
      <c r="I3" s="1304"/>
      <c r="J3" s="1304"/>
      <c r="K3" s="1304"/>
      <c r="L3" s="1304"/>
      <c r="M3" s="1304"/>
      <c r="N3" s="1304"/>
      <c r="O3" s="1304"/>
      <c r="P3" s="1304"/>
      <c r="Q3" s="1304"/>
      <c r="R3" s="1304"/>
      <c r="S3" s="1304"/>
      <c r="T3" s="1304"/>
      <c r="U3" s="1304"/>
      <c r="V3" s="1304"/>
      <c r="W3" s="1304"/>
    </row>
    <row r="4" spans="1:23" s="189" customFormat="1"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s="189" customFormat="1" ht="45.6" customHeight="1">
      <c r="A5" s="1276"/>
      <c r="B5" s="1278"/>
      <c r="C5" s="1306" t="s">
        <v>64</v>
      </c>
      <c r="D5" s="1302"/>
      <c r="E5" s="1302" t="s">
        <v>123</v>
      </c>
      <c r="F5" s="1302"/>
      <c r="G5" s="1302" t="s">
        <v>122</v>
      </c>
      <c r="H5" s="1302"/>
      <c r="I5" s="1302" t="s">
        <v>353</v>
      </c>
      <c r="J5" s="1302"/>
      <c r="K5" s="1302" t="s">
        <v>362</v>
      </c>
      <c r="L5" s="1302"/>
      <c r="M5" s="1302" t="s">
        <v>12</v>
      </c>
      <c r="N5" s="1302"/>
      <c r="O5" s="1302" t="s">
        <v>363</v>
      </c>
      <c r="P5" s="1302"/>
      <c r="Q5" s="1302" t="s">
        <v>21</v>
      </c>
      <c r="R5" s="1303"/>
      <c r="S5" s="975" t="s">
        <v>7</v>
      </c>
      <c r="T5" s="978" t="s">
        <v>119</v>
      </c>
      <c r="U5" s="1300"/>
      <c r="V5" s="1267"/>
      <c r="W5" s="1301"/>
    </row>
    <row r="6" spans="1:23" s="189" customFormat="1"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5" t="s">
        <v>117</v>
      </c>
      <c r="T6" s="978" t="s">
        <v>7</v>
      </c>
      <c r="U6" s="995" t="s">
        <v>116</v>
      </c>
      <c r="V6" s="976" t="s">
        <v>115</v>
      </c>
      <c r="W6" s="978" t="s">
        <v>114</v>
      </c>
    </row>
    <row r="7" spans="1:23" s="189" customFormat="1" ht="18">
      <c r="A7" s="987" t="s">
        <v>154</v>
      </c>
      <c r="B7" s="988" t="s">
        <v>26</v>
      </c>
      <c r="C7" s="989">
        <v>4</v>
      </c>
      <c r="D7" s="990">
        <v>1</v>
      </c>
      <c r="E7" s="991">
        <v>8</v>
      </c>
      <c r="F7" s="991">
        <v>0</v>
      </c>
      <c r="G7" s="991">
        <v>3</v>
      </c>
      <c r="H7" s="991">
        <v>1</v>
      </c>
      <c r="I7" s="991">
        <v>62</v>
      </c>
      <c r="J7" s="991">
        <v>5</v>
      </c>
      <c r="K7" s="991">
        <v>125</v>
      </c>
      <c r="L7" s="991">
        <v>23</v>
      </c>
      <c r="M7" s="991">
        <v>333</v>
      </c>
      <c r="N7" s="991">
        <v>36</v>
      </c>
      <c r="O7" s="991">
        <v>1</v>
      </c>
      <c r="P7" s="991">
        <v>0</v>
      </c>
      <c r="Q7" s="991">
        <v>18</v>
      </c>
      <c r="R7" s="992">
        <v>2</v>
      </c>
      <c r="S7" s="993">
        <v>20</v>
      </c>
      <c r="T7" s="994">
        <v>642</v>
      </c>
      <c r="U7" s="989">
        <v>33</v>
      </c>
      <c r="V7" s="991">
        <v>10</v>
      </c>
      <c r="W7" s="994">
        <v>370</v>
      </c>
    </row>
    <row r="8" spans="1:23" s="189" customFormat="1" ht="18">
      <c r="A8" s="342" t="s">
        <v>153</v>
      </c>
      <c r="B8" s="351" t="s">
        <v>27</v>
      </c>
      <c r="C8" s="51" t="s">
        <v>917</v>
      </c>
      <c r="D8" s="361" t="s">
        <v>917</v>
      </c>
      <c r="E8" s="38" t="s">
        <v>917</v>
      </c>
      <c r="F8" s="38" t="s">
        <v>917</v>
      </c>
      <c r="G8" s="38" t="s">
        <v>917</v>
      </c>
      <c r="H8" s="38" t="s">
        <v>917</v>
      </c>
      <c r="I8" s="38" t="s">
        <v>917</v>
      </c>
      <c r="J8" s="38" t="s">
        <v>917</v>
      </c>
      <c r="K8" s="38" t="s">
        <v>917</v>
      </c>
      <c r="L8" s="38" t="s">
        <v>917</v>
      </c>
      <c r="M8" s="38" t="s">
        <v>917</v>
      </c>
      <c r="N8" s="38" t="s">
        <v>917</v>
      </c>
      <c r="O8" s="38" t="s">
        <v>917</v>
      </c>
      <c r="P8" s="38" t="s">
        <v>917</v>
      </c>
      <c r="Q8" s="38" t="s">
        <v>917</v>
      </c>
      <c r="R8" s="39" t="s">
        <v>917</v>
      </c>
      <c r="S8" s="37" t="s">
        <v>917</v>
      </c>
      <c r="T8" s="40" t="s">
        <v>917</v>
      </c>
      <c r="U8" s="51" t="s">
        <v>917</v>
      </c>
      <c r="V8" s="38" t="s">
        <v>917</v>
      </c>
      <c r="W8" s="40" t="s">
        <v>917</v>
      </c>
    </row>
    <row r="9" spans="1:23" s="189" customFormat="1" ht="18">
      <c r="A9" s="344" t="s">
        <v>152</v>
      </c>
      <c r="B9" s="322" t="s">
        <v>28</v>
      </c>
      <c r="C9" s="9">
        <v>2</v>
      </c>
      <c r="D9" s="362">
        <v>0</v>
      </c>
      <c r="E9" s="7">
        <v>3</v>
      </c>
      <c r="F9" s="7">
        <v>0</v>
      </c>
      <c r="G9" s="7">
        <v>0</v>
      </c>
      <c r="H9" s="7">
        <v>0</v>
      </c>
      <c r="I9" s="7">
        <v>17</v>
      </c>
      <c r="J9" s="7">
        <v>0</v>
      </c>
      <c r="K9" s="7">
        <v>13</v>
      </c>
      <c r="L9" s="7">
        <v>2</v>
      </c>
      <c r="M9" s="7">
        <v>11</v>
      </c>
      <c r="N9" s="7">
        <v>1</v>
      </c>
      <c r="O9" s="7">
        <v>0</v>
      </c>
      <c r="P9" s="7">
        <v>0</v>
      </c>
      <c r="Q9" s="7">
        <v>1</v>
      </c>
      <c r="R9" s="12">
        <v>0</v>
      </c>
      <c r="S9" s="34">
        <v>2</v>
      </c>
      <c r="T9" s="32">
        <v>52</v>
      </c>
      <c r="U9" s="9">
        <v>2</v>
      </c>
      <c r="V9" s="7">
        <v>1</v>
      </c>
      <c r="W9" s="32">
        <v>37</v>
      </c>
    </row>
    <row r="10" spans="1:23" s="189" customFormat="1" ht="18">
      <c r="A10" s="344" t="s">
        <v>151</v>
      </c>
      <c r="B10" s="322" t="s">
        <v>29</v>
      </c>
      <c r="C10" s="9">
        <v>0</v>
      </c>
      <c r="D10" s="362">
        <v>0</v>
      </c>
      <c r="E10" s="7">
        <v>0</v>
      </c>
      <c r="F10" s="7">
        <v>0</v>
      </c>
      <c r="G10" s="7">
        <v>0</v>
      </c>
      <c r="H10" s="7">
        <v>0</v>
      </c>
      <c r="I10" s="7">
        <v>0</v>
      </c>
      <c r="J10" s="7">
        <v>0</v>
      </c>
      <c r="K10" s="7">
        <v>4</v>
      </c>
      <c r="L10" s="7">
        <v>1</v>
      </c>
      <c r="M10" s="7">
        <v>12</v>
      </c>
      <c r="N10" s="7">
        <v>2</v>
      </c>
      <c r="O10" s="7">
        <v>0</v>
      </c>
      <c r="P10" s="7">
        <v>0</v>
      </c>
      <c r="Q10" s="7">
        <v>1</v>
      </c>
      <c r="R10" s="12">
        <v>0</v>
      </c>
      <c r="S10" s="34">
        <v>1</v>
      </c>
      <c r="T10" s="32">
        <v>21</v>
      </c>
      <c r="U10" s="9">
        <v>1</v>
      </c>
      <c r="V10" s="7">
        <v>0</v>
      </c>
      <c r="W10" s="32">
        <v>16</v>
      </c>
    </row>
    <row r="11" spans="1:23" s="189" customFormat="1" ht="18">
      <c r="A11" s="344" t="s">
        <v>150</v>
      </c>
      <c r="B11" s="48" t="s">
        <v>30</v>
      </c>
      <c r="C11" s="9">
        <v>0</v>
      </c>
      <c r="D11" s="362">
        <v>0</v>
      </c>
      <c r="E11" s="7">
        <v>0</v>
      </c>
      <c r="F11" s="7">
        <v>0</v>
      </c>
      <c r="G11" s="7">
        <v>0</v>
      </c>
      <c r="H11" s="7">
        <v>0</v>
      </c>
      <c r="I11" s="7">
        <v>1</v>
      </c>
      <c r="J11" s="7">
        <v>0</v>
      </c>
      <c r="K11" s="7">
        <v>1</v>
      </c>
      <c r="L11" s="7">
        <v>0</v>
      </c>
      <c r="M11" s="7">
        <v>17</v>
      </c>
      <c r="N11" s="7">
        <v>4</v>
      </c>
      <c r="O11" s="7">
        <v>0</v>
      </c>
      <c r="P11" s="7">
        <v>0</v>
      </c>
      <c r="Q11" s="7">
        <v>0</v>
      </c>
      <c r="R11" s="12">
        <v>0</v>
      </c>
      <c r="S11" s="34">
        <v>0</v>
      </c>
      <c r="T11" s="32">
        <v>23</v>
      </c>
      <c r="U11" s="9">
        <v>0</v>
      </c>
      <c r="V11" s="7">
        <v>0</v>
      </c>
      <c r="W11" s="32">
        <v>12</v>
      </c>
    </row>
    <row r="12" spans="1:23" s="189" customFormat="1" ht="18">
      <c r="A12" s="344" t="s">
        <v>149</v>
      </c>
      <c r="B12" s="322" t="s">
        <v>31</v>
      </c>
      <c r="C12" s="9">
        <v>0</v>
      </c>
      <c r="D12" s="362">
        <v>0</v>
      </c>
      <c r="E12" s="7">
        <v>0</v>
      </c>
      <c r="F12" s="7">
        <v>0</v>
      </c>
      <c r="G12" s="7">
        <v>0</v>
      </c>
      <c r="H12" s="7">
        <v>0</v>
      </c>
      <c r="I12" s="7">
        <v>0</v>
      </c>
      <c r="J12" s="7">
        <v>1</v>
      </c>
      <c r="K12" s="7">
        <v>6</v>
      </c>
      <c r="L12" s="7">
        <v>1</v>
      </c>
      <c r="M12" s="7">
        <v>31</v>
      </c>
      <c r="N12" s="7">
        <v>5</v>
      </c>
      <c r="O12" s="7">
        <v>0</v>
      </c>
      <c r="P12" s="7">
        <v>0</v>
      </c>
      <c r="Q12" s="7">
        <v>1</v>
      </c>
      <c r="R12" s="12">
        <v>0</v>
      </c>
      <c r="S12" s="34">
        <v>0</v>
      </c>
      <c r="T12" s="32">
        <v>45</v>
      </c>
      <c r="U12" s="9">
        <v>1</v>
      </c>
      <c r="V12" s="7">
        <v>5</v>
      </c>
      <c r="W12" s="32">
        <v>26</v>
      </c>
    </row>
    <row r="13" spans="1:23" s="189" customFormat="1" ht="18">
      <c r="A13" s="344" t="s">
        <v>148</v>
      </c>
      <c r="B13" s="322" t="s">
        <v>32</v>
      </c>
      <c r="C13" s="9">
        <v>0</v>
      </c>
      <c r="D13" s="362">
        <v>0</v>
      </c>
      <c r="E13" s="7">
        <v>0</v>
      </c>
      <c r="F13" s="7">
        <v>0</v>
      </c>
      <c r="G13" s="7">
        <v>0</v>
      </c>
      <c r="H13" s="7">
        <v>0</v>
      </c>
      <c r="I13" s="7">
        <v>2</v>
      </c>
      <c r="J13" s="7">
        <v>1</v>
      </c>
      <c r="K13" s="7">
        <v>12</v>
      </c>
      <c r="L13" s="7">
        <v>3</v>
      </c>
      <c r="M13" s="7">
        <v>23</v>
      </c>
      <c r="N13" s="7">
        <v>2</v>
      </c>
      <c r="O13" s="7">
        <v>0</v>
      </c>
      <c r="P13" s="7">
        <v>0</v>
      </c>
      <c r="Q13" s="7">
        <v>1</v>
      </c>
      <c r="R13" s="12">
        <v>0</v>
      </c>
      <c r="S13" s="34">
        <v>0</v>
      </c>
      <c r="T13" s="32">
        <v>44</v>
      </c>
      <c r="U13" s="9">
        <v>3</v>
      </c>
      <c r="V13" s="7">
        <v>0</v>
      </c>
      <c r="W13" s="32">
        <v>29</v>
      </c>
    </row>
    <row r="14" spans="1:23" s="189" customFormat="1" ht="18">
      <c r="A14" s="344" t="s">
        <v>147</v>
      </c>
      <c r="B14" s="322" t="s">
        <v>33</v>
      </c>
      <c r="C14" s="9">
        <v>0</v>
      </c>
      <c r="D14" s="362">
        <v>0</v>
      </c>
      <c r="E14" s="7">
        <v>0</v>
      </c>
      <c r="F14" s="7">
        <v>0</v>
      </c>
      <c r="G14" s="7">
        <v>0</v>
      </c>
      <c r="H14" s="7">
        <v>0</v>
      </c>
      <c r="I14" s="7">
        <v>0</v>
      </c>
      <c r="J14" s="7">
        <v>0</v>
      </c>
      <c r="K14" s="7">
        <v>3</v>
      </c>
      <c r="L14" s="7">
        <v>0</v>
      </c>
      <c r="M14" s="7">
        <v>16</v>
      </c>
      <c r="N14" s="7">
        <v>0</v>
      </c>
      <c r="O14" s="7">
        <v>0</v>
      </c>
      <c r="P14" s="7">
        <v>0</v>
      </c>
      <c r="Q14" s="7">
        <v>1</v>
      </c>
      <c r="R14" s="12">
        <v>1</v>
      </c>
      <c r="S14" s="34">
        <v>0</v>
      </c>
      <c r="T14" s="32">
        <v>21</v>
      </c>
      <c r="U14" s="9">
        <v>0</v>
      </c>
      <c r="V14" s="7">
        <v>0</v>
      </c>
      <c r="W14" s="32">
        <v>13</v>
      </c>
    </row>
    <row r="15" spans="1:23" s="189" customFormat="1" ht="18">
      <c r="A15" s="344" t="s">
        <v>146</v>
      </c>
      <c r="B15" s="322" t="s">
        <v>34</v>
      </c>
      <c r="C15" s="9">
        <v>0</v>
      </c>
      <c r="D15" s="362">
        <v>0</v>
      </c>
      <c r="E15" s="7">
        <v>0</v>
      </c>
      <c r="F15" s="7">
        <v>0</v>
      </c>
      <c r="G15" s="7">
        <v>0</v>
      </c>
      <c r="H15" s="7">
        <v>0</v>
      </c>
      <c r="I15" s="7">
        <v>0</v>
      </c>
      <c r="J15" s="7">
        <v>0</v>
      </c>
      <c r="K15" s="7">
        <v>0</v>
      </c>
      <c r="L15" s="7">
        <v>0</v>
      </c>
      <c r="M15" s="7">
        <v>0</v>
      </c>
      <c r="N15" s="7">
        <v>0</v>
      </c>
      <c r="O15" s="7">
        <v>0</v>
      </c>
      <c r="P15" s="7">
        <v>0</v>
      </c>
      <c r="Q15" s="7">
        <v>0</v>
      </c>
      <c r="R15" s="12">
        <v>0</v>
      </c>
      <c r="S15" s="34">
        <v>0</v>
      </c>
      <c r="T15" s="32">
        <v>0</v>
      </c>
      <c r="U15" s="9">
        <v>0</v>
      </c>
      <c r="V15" s="7">
        <v>0</v>
      </c>
      <c r="W15" s="32">
        <v>0</v>
      </c>
    </row>
    <row r="16" spans="1:23" s="189" customFormat="1" ht="18">
      <c r="A16" s="344" t="s">
        <v>145</v>
      </c>
      <c r="B16" s="322" t="s">
        <v>35</v>
      </c>
      <c r="C16" s="9">
        <v>0</v>
      </c>
      <c r="D16" s="362">
        <v>0</v>
      </c>
      <c r="E16" s="7">
        <v>0</v>
      </c>
      <c r="F16" s="7">
        <v>0</v>
      </c>
      <c r="G16" s="7">
        <v>0</v>
      </c>
      <c r="H16" s="7">
        <v>0</v>
      </c>
      <c r="I16" s="7">
        <v>0</v>
      </c>
      <c r="J16" s="7">
        <v>0</v>
      </c>
      <c r="K16" s="7">
        <v>0</v>
      </c>
      <c r="L16" s="7">
        <v>0</v>
      </c>
      <c r="M16" s="7">
        <v>0</v>
      </c>
      <c r="N16" s="7">
        <v>0</v>
      </c>
      <c r="O16" s="7">
        <v>0</v>
      </c>
      <c r="P16" s="7">
        <v>0</v>
      </c>
      <c r="Q16" s="7">
        <v>0</v>
      </c>
      <c r="R16" s="12">
        <v>0</v>
      </c>
      <c r="S16" s="34">
        <v>0</v>
      </c>
      <c r="T16" s="32">
        <v>0</v>
      </c>
      <c r="U16" s="9">
        <v>0</v>
      </c>
      <c r="V16" s="7">
        <v>0</v>
      </c>
      <c r="W16" s="32">
        <v>0</v>
      </c>
    </row>
    <row r="17" spans="1:23" s="189" customFormat="1" ht="18">
      <c r="A17" s="344" t="s">
        <v>144</v>
      </c>
      <c r="B17" s="322" t="s">
        <v>36</v>
      </c>
      <c r="C17" s="9">
        <v>0</v>
      </c>
      <c r="D17" s="362">
        <v>0</v>
      </c>
      <c r="E17" s="7">
        <v>0</v>
      </c>
      <c r="F17" s="7">
        <v>0</v>
      </c>
      <c r="G17" s="7">
        <v>0</v>
      </c>
      <c r="H17" s="7">
        <v>0</v>
      </c>
      <c r="I17" s="7">
        <v>0</v>
      </c>
      <c r="J17" s="7">
        <v>0</v>
      </c>
      <c r="K17" s="7">
        <v>0</v>
      </c>
      <c r="L17" s="7">
        <v>0</v>
      </c>
      <c r="M17" s="7">
        <v>0</v>
      </c>
      <c r="N17" s="7">
        <v>0</v>
      </c>
      <c r="O17" s="7">
        <v>0</v>
      </c>
      <c r="P17" s="7">
        <v>0</v>
      </c>
      <c r="Q17" s="7">
        <v>0</v>
      </c>
      <c r="R17" s="12">
        <v>0</v>
      </c>
      <c r="S17" s="34">
        <v>0</v>
      </c>
      <c r="T17" s="32">
        <v>0</v>
      </c>
      <c r="U17" s="9">
        <v>0</v>
      </c>
      <c r="V17" s="7">
        <v>0</v>
      </c>
      <c r="W17" s="32">
        <v>0</v>
      </c>
    </row>
    <row r="18" spans="1:23" s="189" customFormat="1" ht="18">
      <c r="A18" s="344" t="s">
        <v>143</v>
      </c>
      <c r="B18" s="322" t="s">
        <v>37</v>
      </c>
      <c r="C18" s="9">
        <v>1</v>
      </c>
      <c r="D18" s="362">
        <v>0</v>
      </c>
      <c r="E18" s="7">
        <v>0</v>
      </c>
      <c r="F18" s="7">
        <v>0</v>
      </c>
      <c r="G18" s="7">
        <v>0</v>
      </c>
      <c r="H18" s="7">
        <v>0</v>
      </c>
      <c r="I18" s="7">
        <v>0</v>
      </c>
      <c r="J18" s="7">
        <v>0</v>
      </c>
      <c r="K18" s="7">
        <v>9</v>
      </c>
      <c r="L18" s="7">
        <v>3</v>
      </c>
      <c r="M18" s="7">
        <v>16</v>
      </c>
      <c r="N18" s="7">
        <v>2</v>
      </c>
      <c r="O18" s="7">
        <v>0</v>
      </c>
      <c r="P18" s="7">
        <v>0</v>
      </c>
      <c r="Q18" s="7">
        <v>0</v>
      </c>
      <c r="R18" s="12">
        <v>0</v>
      </c>
      <c r="S18" s="34">
        <v>4</v>
      </c>
      <c r="T18" s="32">
        <v>35</v>
      </c>
      <c r="U18" s="9">
        <v>2</v>
      </c>
      <c r="V18" s="7">
        <v>2</v>
      </c>
      <c r="W18" s="32">
        <v>20</v>
      </c>
    </row>
    <row r="19" spans="1:23" s="189" customFormat="1" ht="18">
      <c r="A19" s="344" t="s">
        <v>142</v>
      </c>
      <c r="B19" s="322" t="s">
        <v>38</v>
      </c>
      <c r="C19" s="9">
        <v>0</v>
      </c>
      <c r="D19" s="362">
        <v>0</v>
      </c>
      <c r="E19" s="7">
        <v>0</v>
      </c>
      <c r="F19" s="7">
        <v>0</v>
      </c>
      <c r="G19" s="7">
        <v>0</v>
      </c>
      <c r="H19" s="7">
        <v>0</v>
      </c>
      <c r="I19" s="7">
        <v>3</v>
      </c>
      <c r="J19" s="7">
        <v>0</v>
      </c>
      <c r="K19" s="7">
        <v>1</v>
      </c>
      <c r="L19" s="7">
        <v>0</v>
      </c>
      <c r="M19" s="7">
        <v>24</v>
      </c>
      <c r="N19" s="7">
        <v>0</v>
      </c>
      <c r="O19" s="7">
        <v>0</v>
      </c>
      <c r="P19" s="7">
        <v>0</v>
      </c>
      <c r="Q19" s="7">
        <v>0</v>
      </c>
      <c r="R19" s="12">
        <v>0</v>
      </c>
      <c r="S19" s="34">
        <v>0</v>
      </c>
      <c r="T19" s="32">
        <v>28</v>
      </c>
      <c r="U19" s="9">
        <v>0</v>
      </c>
      <c r="V19" s="7">
        <v>0</v>
      </c>
      <c r="W19" s="32">
        <v>20</v>
      </c>
    </row>
    <row r="20" spans="1:23" s="189" customFormat="1" ht="18">
      <c r="A20" s="344" t="s">
        <v>157</v>
      </c>
      <c r="B20" s="322" t="s">
        <v>39</v>
      </c>
      <c r="C20" s="9">
        <v>0</v>
      </c>
      <c r="D20" s="362">
        <v>0</v>
      </c>
      <c r="E20" s="7">
        <v>0</v>
      </c>
      <c r="F20" s="7">
        <v>0</v>
      </c>
      <c r="G20" s="7">
        <v>0</v>
      </c>
      <c r="H20" s="7">
        <v>0</v>
      </c>
      <c r="I20" s="7">
        <v>0</v>
      </c>
      <c r="J20" s="7">
        <v>0</v>
      </c>
      <c r="K20" s="7">
        <v>0</v>
      </c>
      <c r="L20" s="7">
        <v>0</v>
      </c>
      <c r="M20" s="7">
        <v>0</v>
      </c>
      <c r="N20" s="7">
        <v>0</v>
      </c>
      <c r="O20" s="7">
        <v>0</v>
      </c>
      <c r="P20" s="7">
        <v>0</v>
      </c>
      <c r="Q20" s="7">
        <v>0</v>
      </c>
      <c r="R20" s="12">
        <v>0</v>
      </c>
      <c r="S20" s="34">
        <v>0</v>
      </c>
      <c r="T20" s="32">
        <v>0</v>
      </c>
      <c r="U20" s="9">
        <v>0</v>
      </c>
      <c r="V20" s="7">
        <v>0</v>
      </c>
      <c r="W20" s="32">
        <v>0</v>
      </c>
    </row>
    <row r="21" spans="1:23" s="189" customFormat="1" ht="31.5">
      <c r="A21" s="344" t="s">
        <v>156</v>
      </c>
      <c r="B21" s="322" t="s">
        <v>40</v>
      </c>
      <c r="C21" s="9">
        <v>0</v>
      </c>
      <c r="D21" s="362">
        <v>0</v>
      </c>
      <c r="E21" s="7">
        <v>0</v>
      </c>
      <c r="F21" s="7">
        <v>0</v>
      </c>
      <c r="G21" s="7">
        <v>0</v>
      </c>
      <c r="H21" s="7">
        <v>0</v>
      </c>
      <c r="I21" s="7">
        <v>4</v>
      </c>
      <c r="J21" s="7">
        <v>0</v>
      </c>
      <c r="K21" s="7">
        <v>7</v>
      </c>
      <c r="L21" s="7">
        <v>1</v>
      </c>
      <c r="M21" s="7">
        <v>18</v>
      </c>
      <c r="N21" s="7">
        <v>1</v>
      </c>
      <c r="O21" s="7">
        <v>1</v>
      </c>
      <c r="P21" s="7">
        <v>0</v>
      </c>
      <c r="Q21" s="7">
        <v>1</v>
      </c>
      <c r="R21" s="12">
        <v>0</v>
      </c>
      <c r="S21" s="34">
        <v>2</v>
      </c>
      <c r="T21" s="32">
        <v>35</v>
      </c>
      <c r="U21" s="9">
        <v>4</v>
      </c>
      <c r="V21" s="7">
        <v>0</v>
      </c>
      <c r="W21" s="32">
        <v>15</v>
      </c>
    </row>
    <row r="22" spans="1:23" s="189" customFormat="1" ht="18">
      <c r="A22" s="344" t="s">
        <v>141</v>
      </c>
      <c r="B22" s="322" t="s">
        <v>41</v>
      </c>
      <c r="C22" s="9">
        <v>1</v>
      </c>
      <c r="D22" s="362">
        <v>1</v>
      </c>
      <c r="E22" s="7">
        <v>0</v>
      </c>
      <c r="F22" s="7">
        <v>0</v>
      </c>
      <c r="G22" s="7">
        <v>0</v>
      </c>
      <c r="H22" s="7">
        <v>0</v>
      </c>
      <c r="I22" s="7">
        <v>5</v>
      </c>
      <c r="J22" s="7">
        <v>0</v>
      </c>
      <c r="K22" s="7">
        <v>36</v>
      </c>
      <c r="L22" s="7">
        <v>9</v>
      </c>
      <c r="M22" s="7">
        <v>3</v>
      </c>
      <c r="N22" s="7">
        <v>1</v>
      </c>
      <c r="O22" s="7">
        <v>0</v>
      </c>
      <c r="P22" s="7">
        <v>0</v>
      </c>
      <c r="Q22" s="7">
        <v>0</v>
      </c>
      <c r="R22" s="12">
        <v>0</v>
      </c>
      <c r="S22" s="34">
        <v>1</v>
      </c>
      <c r="T22" s="32">
        <v>57</v>
      </c>
      <c r="U22" s="9">
        <v>5</v>
      </c>
      <c r="V22" s="7">
        <v>1</v>
      </c>
      <c r="W22" s="32">
        <v>22</v>
      </c>
    </row>
    <row r="23" spans="1:23" s="189" customFormat="1" ht="18">
      <c r="A23" s="344" t="s">
        <v>140</v>
      </c>
      <c r="B23" s="322" t="s">
        <v>42</v>
      </c>
      <c r="C23" s="9">
        <v>0</v>
      </c>
      <c r="D23" s="362">
        <v>0</v>
      </c>
      <c r="E23" s="7">
        <v>0</v>
      </c>
      <c r="F23" s="7">
        <v>0</v>
      </c>
      <c r="G23" s="7">
        <v>0</v>
      </c>
      <c r="H23" s="7">
        <v>0</v>
      </c>
      <c r="I23" s="7">
        <v>0</v>
      </c>
      <c r="J23" s="7">
        <v>0</v>
      </c>
      <c r="K23" s="7">
        <v>0</v>
      </c>
      <c r="L23" s="7">
        <v>0</v>
      </c>
      <c r="M23" s="7">
        <v>0</v>
      </c>
      <c r="N23" s="7">
        <v>0</v>
      </c>
      <c r="O23" s="7">
        <v>0</v>
      </c>
      <c r="P23" s="7">
        <v>0</v>
      </c>
      <c r="Q23" s="7">
        <v>0</v>
      </c>
      <c r="R23" s="12">
        <v>0</v>
      </c>
      <c r="S23" s="34">
        <v>0</v>
      </c>
      <c r="T23" s="32">
        <v>0</v>
      </c>
      <c r="U23" s="9">
        <v>0</v>
      </c>
      <c r="V23" s="7">
        <v>0</v>
      </c>
      <c r="W23" s="32">
        <v>0</v>
      </c>
    </row>
    <row r="24" spans="1:23" s="189" customFormat="1" ht="18">
      <c r="A24" s="344" t="s">
        <v>139</v>
      </c>
      <c r="B24" s="322" t="s">
        <v>43</v>
      </c>
      <c r="C24" s="9">
        <v>0</v>
      </c>
      <c r="D24" s="362">
        <v>0</v>
      </c>
      <c r="E24" s="7">
        <v>0</v>
      </c>
      <c r="F24" s="7">
        <v>0</v>
      </c>
      <c r="G24" s="7">
        <v>0</v>
      </c>
      <c r="H24" s="7">
        <v>0</v>
      </c>
      <c r="I24" s="7">
        <v>6</v>
      </c>
      <c r="J24" s="7">
        <v>0</v>
      </c>
      <c r="K24" s="7">
        <v>2</v>
      </c>
      <c r="L24" s="7">
        <v>0</v>
      </c>
      <c r="M24" s="7">
        <v>31</v>
      </c>
      <c r="N24" s="7">
        <v>1</v>
      </c>
      <c r="O24" s="7">
        <v>0</v>
      </c>
      <c r="P24" s="7">
        <v>0</v>
      </c>
      <c r="Q24" s="7">
        <v>4</v>
      </c>
      <c r="R24" s="12">
        <v>0</v>
      </c>
      <c r="S24" s="34">
        <v>1</v>
      </c>
      <c r="T24" s="32">
        <v>45</v>
      </c>
      <c r="U24" s="9">
        <v>1</v>
      </c>
      <c r="V24" s="7">
        <v>0</v>
      </c>
      <c r="W24" s="32">
        <v>27</v>
      </c>
    </row>
    <row r="25" spans="1:23" s="189" customFormat="1" ht="18">
      <c r="A25" s="344" t="s">
        <v>138</v>
      </c>
      <c r="B25" s="322" t="s">
        <v>44</v>
      </c>
      <c r="C25" s="9">
        <v>0</v>
      </c>
      <c r="D25" s="362">
        <v>0</v>
      </c>
      <c r="E25" s="7">
        <v>0</v>
      </c>
      <c r="F25" s="7">
        <v>0</v>
      </c>
      <c r="G25" s="7">
        <v>0</v>
      </c>
      <c r="H25" s="7">
        <v>0</v>
      </c>
      <c r="I25" s="7">
        <v>0</v>
      </c>
      <c r="J25" s="7">
        <v>0</v>
      </c>
      <c r="K25" s="7">
        <v>0</v>
      </c>
      <c r="L25" s="7">
        <v>0</v>
      </c>
      <c r="M25" s="7">
        <v>0</v>
      </c>
      <c r="N25" s="7">
        <v>0</v>
      </c>
      <c r="O25" s="7">
        <v>0</v>
      </c>
      <c r="P25" s="7">
        <v>0</v>
      </c>
      <c r="Q25" s="7">
        <v>0</v>
      </c>
      <c r="R25" s="12">
        <v>0</v>
      </c>
      <c r="S25" s="34">
        <v>0</v>
      </c>
      <c r="T25" s="32">
        <v>0</v>
      </c>
      <c r="U25" s="9">
        <v>0</v>
      </c>
      <c r="V25" s="7">
        <v>0</v>
      </c>
      <c r="W25" s="32">
        <v>0</v>
      </c>
    </row>
    <row r="26" spans="1:23" s="189" customFormat="1" ht="18">
      <c r="A26" s="344" t="s">
        <v>137</v>
      </c>
      <c r="B26" s="322" t="s">
        <v>45</v>
      </c>
      <c r="C26" s="9">
        <v>0</v>
      </c>
      <c r="D26" s="362">
        <v>0</v>
      </c>
      <c r="E26" s="7">
        <v>0</v>
      </c>
      <c r="F26" s="7">
        <v>0</v>
      </c>
      <c r="G26" s="7">
        <v>0</v>
      </c>
      <c r="H26" s="7">
        <v>0</v>
      </c>
      <c r="I26" s="7">
        <v>0</v>
      </c>
      <c r="J26" s="7">
        <v>0</v>
      </c>
      <c r="K26" s="7">
        <v>0</v>
      </c>
      <c r="L26" s="7">
        <v>0</v>
      </c>
      <c r="M26" s="7">
        <v>0</v>
      </c>
      <c r="N26" s="7">
        <v>0</v>
      </c>
      <c r="O26" s="7">
        <v>0</v>
      </c>
      <c r="P26" s="7">
        <v>0</v>
      </c>
      <c r="Q26" s="7">
        <v>0</v>
      </c>
      <c r="R26" s="12">
        <v>0</v>
      </c>
      <c r="S26" s="34">
        <v>0</v>
      </c>
      <c r="T26" s="32">
        <v>0</v>
      </c>
      <c r="U26" s="9">
        <v>0</v>
      </c>
      <c r="V26" s="7">
        <v>0</v>
      </c>
      <c r="W26" s="32">
        <v>0</v>
      </c>
    </row>
    <row r="27" spans="1:23" s="189" customFormat="1" ht="18">
      <c r="A27" s="344" t="s">
        <v>136</v>
      </c>
      <c r="B27" s="322" t="s">
        <v>46</v>
      </c>
      <c r="C27" s="9">
        <v>0</v>
      </c>
      <c r="D27" s="362">
        <v>0</v>
      </c>
      <c r="E27" s="7">
        <v>0</v>
      </c>
      <c r="F27" s="7">
        <v>0</v>
      </c>
      <c r="G27" s="7">
        <v>0</v>
      </c>
      <c r="H27" s="7">
        <v>0</v>
      </c>
      <c r="I27" s="7">
        <v>0</v>
      </c>
      <c r="J27" s="7">
        <v>0</v>
      </c>
      <c r="K27" s="7">
        <v>0</v>
      </c>
      <c r="L27" s="7">
        <v>0</v>
      </c>
      <c r="M27" s="7">
        <v>0</v>
      </c>
      <c r="N27" s="7">
        <v>0</v>
      </c>
      <c r="O27" s="7">
        <v>0</v>
      </c>
      <c r="P27" s="7">
        <v>0</v>
      </c>
      <c r="Q27" s="7">
        <v>0</v>
      </c>
      <c r="R27" s="12">
        <v>0</v>
      </c>
      <c r="S27" s="34">
        <v>0</v>
      </c>
      <c r="T27" s="32">
        <v>0</v>
      </c>
      <c r="U27" s="9">
        <v>0</v>
      </c>
      <c r="V27" s="7">
        <v>0</v>
      </c>
      <c r="W27" s="32">
        <v>0</v>
      </c>
    </row>
    <row r="28" spans="1:23" s="189" customFormat="1" ht="18">
      <c r="A28" s="344" t="s">
        <v>135</v>
      </c>
      <c r="B28" s="322" t="s">
        <v>47</v>
      </c>
      <c r="C28" s="9">
        <v>0</v>
      </c>
      <c r="D28" s="362">
        <v>0</v>
      </c>
      <c r="E28" s="7">
        <v>0</v>
      </c>
      <c r="F28" s="7">
        <v>0</v>
      </c>
      <c r="G28" s="7">
        <v>0</v>
      </c>
      <c r="H28" s="7">
        <v>0</v>
      </c>
      <c r="I28" s="7">
        <v>0</v>
      </c>
      <c r="J28" s="7">
        <v>0</v>
      </c>
      <c r="K28" s="7">
        <v>7</v>
      </c>
      <c r="L28" s="7">
        <v>0</v>
      </c>
      <c r="M28" s="7">
        <v>23</v>
      </c>
      <c r="N28" s="7">
        <v>0</v>
      </c>
      <c r="O28" s="7">
        <v>0</v>
      </c>
      <c r="P28" s="7">
        <v>0</v>
      </c>
      <c r="Q28" s="7">
        <v>3</v>
      </c>
      <c r="R28" s="12">
        <v>1</v>
      </c>
      <c r="S28" s="34">
        <v>1</v>
      </c>
      <c r="T28" s="32">
        <v>35</v>
      </c>
      <c r="U28" s="9">
        <v>1</v>
      </c>
      <c r="V28" s="7">
        <v>0</v>
      </c>
      <c r="W28" s="32">
        <v>17</v>
      </c>
    </row>
    <row r="29" spans="1:23" s="189" customFormat="1" ht="18">
      <c r="A29" s="344" t="s">
        <v>134</v>
      </c>
      <c r="B29" s="322" t="s">
        <v>48</v>
      </c>
      <c r="C29" s="9">
        <v>0</v>
      </c>
      <c r="D29" s="362">
        <v>0</v>
      </c>
      <c r="E29" s="7">
        <v>0</v>
      </c>
      <c r="F29" s="7">
        <v>0</v>
      </c>
      <c r="G29" s="7">
        <v>0</v>
      </c>
      <c r="H29" s="7">
        <v>0</v>
      </c>
      <c r="I29" s="7">
        <v>0</v>
      </c>
      <c r="J29" s="7">
        <v>1</v>
      </c>
      <c r="K29" s="7">
        <v>0</v>
      </c>
      <c r="L29" s="7">
        <v>0</v>
      </c>
      <c r="M29" s="7">
        <v>12</v>
      </c>
      <c r="N29" s="7">
        <v>2</v>
      </c>
      <c r="O29" s="7">
        <v>0</v>
      </c>
      <c r="P29" s="7">
        <v>0</v>
      </c>
      <c r="Q29" s="7">
        <v>0</v>
      </c>
      <c r="R29" s="12">
        <v>0</v>
      </c>
      <c r="S29" s="34">
        <v>0</v>
      </c>
      <c r="T29" s="32">
        <v>15</v>
      </c>
      <c r="U29" s="9">
        <v>1</v>
      </c>
      <c r="V29" s="7">
        <v>0</v>
      </c>
      <c r="W29" s="32">
        <v>9</v>
      </c>
    </row>
    <row r="30" spans="1:23" s="189" customFormat="1" ht="18">
      <c r="A30" s="344" t="s">
        <v>133</v>
      </c>
      <c r="B30" s="322" t="s">
        <v>49</v>
      </c>
      <c r="C30" s="9">
        <v>0</v>
      </c>
      <c r="D30" s="362">
        <v>0</v>
      </c>
      <c r="E30" s="7">
        <v>4</v>
      </c>
      <c r="F30" s="7">
        <v>0</v>
      </c>
      <c r="G30" s="7">
        <v>2</v>
      </c>
      <c r="H30" s="7">
        <v>1</v>
      </c>
      <c r="I30" s="7">
        <v>18</v>
      </c>
      <c r="J30" s="7">
        <v>2</v>
      </c>
      <c r="K30" s="7">
        <v>21</v>
      </c>
      <c r="L30" s="7">
        <v>2</v>
      </c>
      <c r="M30" s="7">
        <v>75</v>
      </c>
      <c r="N30" s="7">
        <v>13</v>
      </c>
      <c r="O30" s="7">
        <v>0</v>
      </c>
      <c r="P30" s="7">
        <v>0</v>
      </c>
      <c r="Q30" s="7">
        <v>4</v>
      </c>
      <c r="R30" s="12">
        <v>0</v>
      </c>
      <c r="S30" s="34">
        <v>8</v>
      </c>
      <c r="T30" s="32">
        <v>150</v>
      </c>
      <c r="U30" s="9">
        <v>10</v>
      </c>
      <c r="V30" s="7">
        <v>1</v>
      </c>
      <c r="W30" s="32">
        <v>89</v>
      </c>
    </row>
    <row r="31" spans="1:23" s="189" customFormat="1" ht="18">
      <c r="A31" s="344" t="s">
        <v>132</v>
      </c>
      <c r="B31" s="322" t="s">
        <v>50</v>
      </c>
      <c r="C31" s="9">
        <v>0</v>
      </c>
      <c r="D31" s="362">
        <v>0</v>
      </c>
      <c r="E31" s="7">
        <v>1</v>
      </c>
      <c r="F31" s="7">
        <v>0</v>
      </c>
      <c r="G31" s="7">
        <v>0</v>
      </c>
      <c r="H31" s="7">
        <v>0</v>
      </c>
      <c r="I31" s="7">
        <v>6</v>
      </c>
      <c r="J31" s="7">
        <v>0</v>
      </c>
      <c r="K31" s="7">
        <v>1</v>
      </c>
      <c r="L31" s="7">
        <v>0</v>
      </c>
      <c r="M31" s="7">
        <v>13</v>
      </c>
      <c r="N31" s="7">
        <v>0</v>
      </c>
      <c r="O31" s="7">
        <v>0</v>
      </c>
      <c r="P31" s="7">
        <v>0</v>
      </c>
      <c r="Q31" s="7">
        <v>1</v>
      </c>
      <c r="R31" s="12">
        <v>0</v>
      </c>
      <c r="S31" s="34">
        <v>0</v>
      </c>
      <c r="T31" s="32">
        <v>22</v>
      </c>
      <c r="U31" s="9">
        <v>2</v>
      </c>
      <c r="V31" s="7">
        <v>0</v>
      </c>
      <c r="W31" s="32">
        <v>9</v>
      </c>
    </row>
    <row r="32" spans="1:23" s="189" customFormat="1" ht="18">
      <c r="A32" s="344" t="s">
        <v>131</v>
      </c>
      <c r="B32" s="322" t="s">
        <v>51</v>
      </c>
      <c r="C32" s="9">
        <v>0</v>
      </c>
      <c r="D32" s="362">
        <v>0</v>
      </c>
      <c r="E32" s="7">
        <v>0</v>
      </c>
      <c r="F32" s="7">
        <v>0</v>
      </c>
      <c r="G32" s="7">
        <v>0</v>
      </c>
      <c r="H32" s="7">
        <v>0</v>
      </c>
      <c r="I32" s="7">
        <v>0</v>
      </c>
      <c r="J32" s="7">
        <v>0</v>
      </c>
      <c r="K32" s="7">
        <v>0</v>
      </c>
      <c r="L32" s="7">
        <v>0</v>
      </c>
      <c r="M32" s="7">
        <v>0</v>
      </c>
      <c r="N32" s="7">
        <v>0</v>
      </c>
      <c r="O32" s="7">
        <v>0</v>
      </c>
      <c r="P32" s="7">
        <v>0</v>
      </c>
      <c r="Q32" s="7">
        <v>0</v>
      </c>
      <c r="R32" s="12">
        <v>0</v>
      </c>
      <c r="S32" s="34">
        <v>0</v>
      </c>
      <c r="T32" s="32">
        <v>0</v>
      </c>
      <c r="U32" s="9">
        <v>0</v>
      </c>
      <c r="V32" s="7">
        <v>0</v>
      </c>
      <c r="W32" s="32">
        <v>0</v>
      </c>
    </row>
    <row r="33" spans="1:23" s="189" customFormat="1" ht="18">
      <c r="A33" s="344" t="s">
        <v>130</v>
      </c>
      <c r="B33" s="322" t="s">
        <v>52</v>
      </c>
      <c r="C33" s="9">
        <v>0</v>
      </c>
      <c r="D33" s="362">
        <v>0</v>
      </c>
      <c r="E33" s="7">
        <v>0</v>
      </c>
      <c r="F33" s="7">
        <v>0</v>
      </c>
      <c r="G33" s="7">
        <v>1</v>
      </c>
      <c r="H33" s="7">
        <v>0</v>
      </c>
      <c r="I33" s="7">
        <v>0</v>
      </c>
      <c r="J33" s="7">
        <v>0</v>
      </c>
      <c r="K33" s="7">
        <v>2</v>
      </c>
      <c r="L33" s="7">
        <v>0</v>
      </c>
      <c r="M33" s="7">
        <v>8</v>
      </c>
      <c r="N33" s="7">
        <v>2</v>
      </c>
      <c r="O33" s="7">
        <v>0</v>
      </c>
      <c r="P33" s="7">
        <v>0</v>
      </c>
      <c r="Q33" s="7">
        <v>0</v>
      </c>
      <c r="R33" s="12">
        <v>0</v>
      </c>
      <c r="S33" s="34">
        <v>0</v>
      </c>
      <c r="T33" s="32">
        <v>13</v>
      </c>
      <c r="U33" s="9">
        <v>0</v>
      </c>
      <c r="V33" s="7">
        <v>0</v>
      </c>
      <c r="W33" s="32">
        <v>9</v>
      </c>
    </row>
    <row r="34" spans="1:23" s="189" customFormat="1" ht="18">
      <c r="A34" s="344" t="s">
        <v>129</v>
      </c>
      <c r="B34" s="322" t="s">
        <v>53</v>
      </c>
      <c r="C34" s="9">
        <v>0</v>
      </c>
      <c r="D34" s="362">
        <v>0</v>
      </c>
      <c r="E34" s="7">
        <v>0</v>
      </c>
      <c r="F34" s="7">
        <v>0</v>
      </c>
      <c r="G34" s="7">
        <v>0</v>
      </c>
      <c r="H34" s="7">
        <v>0</v>
      </c>
      <c r="I34" s="7">
        <v>0</v>
      </c>
      <c r="J34" s="7">
        <v>0</v>
      </c>
      <c r="K34" s="7">
        <v>0</v>
      </c>
      <c r="L34" s="7">
        <v>0</v>
      </c>
      <c r="M34" s="7">
        <v>0</v>
      </c>
      <c r="N34" s="7">
        <v>0</v>
      </c>
      <c r="O34" s="7">
        <v>0</v>
      </c>
      <c r="P34" s="7">
        <v>0</v>
      </c>
      <c r="Q34" s="7">
        <v>0</v>
      </c>
      <c r="R34" s="12">
        <v>0</v>
      </c>
      <c r="S34" s="34">
        <v>0</v>
      </c>
      <c r="T34" s="32">
        <v>0</v>
      </c>
      <c r="U34" s="9">
        <v>0</v>
      </c>
      <c r="V34" s="7">
        <v>0</v>
      </c>
      <c r="W34" s="32">
        <v>0</v>
      </c>
    </row>
    <row r="35" spans="1:23" s="189" customFormat="1" ht="18.75" thickBot="1">
      <c r="A35" s="346" t="s">
        <v>128</v>
      </c>
      <c r="B35" s="354" t="s">
        <v>54</v>
      </c>
      <c r="C35" s="19">
        <v>0</v>
      </c>
      <c r="D35" s="363">
        <v>0</v>
      </c>
      <c r="E35" s="16">
        <v>0</v>
      </c>
      <c r="F35" s="16">
        <v>0</v>
      </c>
      <c r="G35" s="16">
        <v>0</v>
      </c>
      <c r="H35" s="16">
        <v>0</v>
      </c>
      <c r="I35" s="16">
        <v>0</v>
      </c>
      <c r="J35" s="16">
        <v>0</v>
      </c>
      <c r="K35" s="16">
        <v>0</v>
      </c>
      <c r="L35" s="16">
        <v>0</v>
      </c>
      <c r="M35" s="16">
        <v>0</v>
      </c>
      <c r="N35" s="16">
        <v>0</v>
      </c>
      <c r="O35" s="16">
        <v>0</v>
      </c>
      <c r="P35" s="16">
        <v>0</v>
      </c>
      <c r="Q35" s="16">
        <v>0</v>
      </c>
      <c r="R35" s="35">
        <v>0</v>
      </c>
      <c r="S35" s="21">
        <v>0</v>
      </c>
      <c r="T35" s="33">
        <v>0</v>
      </c>
      <c r="U35" s="19">
        <v>0</v>
      </c>
      <c r="V35" s="16">
        <v>0</v>
      </c>
      <c r="W35" s="33">
        <v>0</v>
      </c>
    </row>
    <row r="36" spans="1:23" ht="17.100000000000001" customHeight="1">
      <c r="A36" s="227" t="s">
        <v>465</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472</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A0EE4B4-C55D-4D84-9A6B-493AE83BB5C5}"/>
    <hyperlink ref="A43" location="'Table of Contents'!A1" display="Return to Table of Contents" xr:uid="{96F2F525-79D9-4068-AD1F-2B68F0644A40}"/>
  </hyperlinks>
  <pageMargins left="0.2" right="0.2" top="0.5" bottom="0.5" header="0" footer="0"/>
  <pageSetup paperSize="5" scale="65"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BF60-F39C-4B3B-A595-DF6D32611025}">
  <dimension ref="A1:W43"/>
  <sheetViews>
    <sheetView showGridLines="0" topLeftCell="A23" zoomScaleNormal="100" workbookViewId="0">
      <selection activeCell="A43" sqref="A43"/>
    </sheetView>
  </sheetViews>
  <sheetFormatPr defaultColWidth="11" defaultRowHeight="15" customHeight="1"/>
  <cols>
    <col min="1" max="1" width="11.75" style="50" customWidth="1"/>
    <col min="2" max="2" width="44.12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4.75" bestFit="1" customWidth="1"/>
    <col min="15" max="15" width="6.5" bestFit="1" customWidth="1"/>
    <col min="16" max="16" width="4.75" bestFit="1" customWidth="1"/>
    <col min="17" max="17" width="6.5" bestFit="1" customWidth="1"/>
    <col min="18" max="18" width="4.75" bestFit="1" customWidth="1"/>
    <col min="19" max="19" width="9" bestFit="1" customWidth="1"/>
    <col min="20" max="20" width="6.375" bestFit="1" customWidth="1"/>
    <col min="21" max="21" width="7.375" bestFit="1" customWidth="1"/>
    <col min="22" max="22" width="3.625" bestFit="1" customWidth="1"/>
    <col min="23" max="23" width="11.125" bestFit="1" customWidth="1"/>
  </cols>
  <sheetData>
    <row r="1" spans="1:23" ht="15" customHeight="1">
      <c r="A1" s="1023" t="s">
        <v>918</v>
      </c>
    </row>
    <row r="2" spans="1:23" ht="117" customHeight="1">
      <c r="A2" s="1157" t="s">
        <v>510</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27.6" customHeight="1" thickBot="1">
      <c r="A3" s="1304" t="s">
        <v>916</v>
      </c>
      <c r="B3" s="1305"/>
      <c r="C3" s="1305"/>
      <c r="D3" s="1305"/>
      <c r="E3" s="1305"/>
      <c r="F3" s="1305"/>
      <c r="G3" s="1305"/>
      <c r="H3" s="1305"/>
      <c r="I3" s="1305"/>
      <c r="J3" s="1305"/>
      <c r="K3" s="1305"/>
      <c r="L3" s="1305"/>
      <c r="M3" s="1305"/>
      <c r="N3" s="1305"/>
      <c r="O3" s="1305"/>
      <c r="P3" s="1305"/>
      <c r="Q3" s="1305"/>
      <c r="R3" s="1305"/>
      <c r="S3" s="1305"/>
      <c r="T3" s="1305"/>
      <c r="U3" s="1305"/>
      <c r="V3" s="1305"/>
      <c r="W3" s="1305"/>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46.15" customHeight="1">
      <c r="A5" s="1276"/>
      <c r="B5" s="1278"/>
      <c r="C5" s="1306" t="s">
        <v>64</v>
      </c>
      <c r="D5" s="1302"/>
      <c r="E5" s="1320" t="s">
        <v>123</v>
      </c>
      <c r="F5" s="1320"/>
      <c r="G5" s="1302" t="s">
        <v>122</v>
      </c>
      <c r="H5" s="1302"/>
      <c r="I5" s="1302" t="s">
        <v>353</v>
      </c>
      <c r="J5" s="1302"/>
      <c r="K5" s="1302" t="s">
        <v>362</v>
      </c>
      <c r="L5" s="1302"/>
      <c r="M5" s="1320" t="s">
        <v>12</v>
      </c>
      <c r="N5" s="1320"/>
      <c r="O5" s="1302" t="s">
        <v>363</v>
      </c>
      <c r="P5" s="1302"/>
      <c r="Q5" s="1302" t="s">
        <v>21</v>
      </c>
      <c r="R5" s="1303"/>
      <c r="S5" s="974" t="s">
        <v>7</v>
      </c>
      <c r="T5" s="974" t="s">
        <v>119</v>
      </c>
      <c r="U5" s="1300"/>
      <c r="V5" s="1267"/>
      <c r="W5" s="1301"/>
    </row>
    <row r="6" spans="1:23"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74" t="s">
        <v>7</v>
      </c>
      <c r="U6" s="975" t="s">
        <v>116</v>
      </c>
      <c r="V6" s="976" t="s">
        <v>115</v>
      </c>
      <c r="W6" s="978" t="s">
        <v>114</v>
      </c>
    </row>
    <row r="7" spans="1:23" ht="17.100000000000001" customHeight="1">
      <c r="A7" s="987" t="s">
        <v>154</v>
      </c>
      <c r="B7" s="988" t="s">
        <v>26</v>
      </c>
      <c r="C7" s="989">
        <v>21</v>
      </c>
      <c r="D7" s="990">
        <v>3</v>
      </c>
      <c r="E7" s="991">
        <v>68</v>
      </c>
      <c r="F7" s="991">
        <v>6</v>
      </c>
      <c r="G7" s="991">
        <v>3</v>
      </c>
      <c r="H7" s="991">
        <v>0</v>
      </c>
      <c r="I7" s="991">
        <v>282</v>
      </c>
      <c r="J7" s="991">
        <v>32</v>
      </c>
      <c r="K7" s="991">
        <v>352</v>
      </c>
      <c r="L7" s="991">
        <v>70</v>
      </c>
      <c r="M7" s="991">
        <v>835</v>
      </c>
      <c r="N7" s="991">
        <v>114</v>
      </c>
      <c r="O7" s="991">
        <v>2</v>
      </c>
      <c r="P7" s="991">
        <v>1</v>
      </c>
      <c r="Q7" s="991">
        <v>48</v>
      </c>
      <c r="R7" s="992">
        <v>9</v>
      </c>
      <c r="S7" s="985">
        <v>41</v>
      </c>
      <c r="T7" s="985">
        <v>1887</v>
      </c>
      <c r="U7" s="993">
        <v>60</v>
      </c>
      <c r="V7" s="991">
        <v>74</v>
      </c>
      <c r="W7" s="994">
        <v>627</v>
      </c>
    </row>
    <row r="8" spans="1:23" ht="18">
      <c r="A8" s="342" t="s">
        <v>153</v>
      </c>
      <c r="B8" s="351" t="s">
        <v>27</v>
      </c>
      <c r="C8" s="51">
        <v>1</v>
      </c>
      <c r="D8" s="361">
        <v>0</v>
      </c>
      <c r="E8" s="38">
        <v>3</v>
      </c>
      <c r="F8" s="38">
        <v>0</v>
      </c>
      <c r="G8" s="38">
        <v>0</v>
      </c>
      <c r="H8" s="38">
        <v>0</v>
      </c>
      <c r="I8" s="38">
        <v>4</v>
      </c>
      <c r="J8" s="38">
        <v>1</v>
      </c>
      <c r="K8" s="38">
        <v>3</v>
      </c>
      <c r="L8" s="38">
        <v>2</v>
      </c>
      <c r="M8" s="38">
        <v>27</v>
      </c>
      <c r="N8" s="38">
        <v>4</v>
      </c>
      <c r="O8" s="38">
        <v>0</v>
      </c>
      <c r="P8" s="38">
        <v>0</v>
      </c>
      <c r="Q8" s="38">
        <v>0</v>
      </c>
      <c r="R8" s="39">
        <v>0</v>
      </c>
      <c r="S8" s="92">
        <v>0</v>
      </c>
      <c r="T8" s="92">
        <v>45</v>
      </c>
      <c r="U8" s="37">
        <v>3</v>
      </c>
      <c r="V8" s="38">
        <v>1</v>
      </c>
      <c r="W8" s="40">
        <v>13</v>
      </c>
    </row>
    <row r="9" spans="1:23" ht="18">
      <c r="A9" s="344" t="s">
        <v>152</v>
      </c>
      <c r="B9" s="322" t="s">
        <v>28</v>
      </c>
      <c r="C9" s="9">
        <v>1</v>
      </c>
      <c r="D9" s="362">
        <v>0</v>
      </c>
      <c r="E9" s="7">
        <v>2</v>
      </c>
      <c r="F9" s="7">
        <v>0</v>
      </c>
      <c r="G9" s="7">
        <v>0</v>
      </c>
      <c r="H9" s="7">
        <v>0</v>
      </c>
      <c r="I9" s="7">
        <v>26</v>
      </c>
      <c r="J9" s="7">
        <v>2</v>
      </c>
      <c r="K9" s="7">
        <v>17</v>
      </c>
      <c r="L9" s="7">
        <v>2</v>
      </c>
      <c r="M9" s="7">
        <v>10</v>
      </c>
      <c r="N9" s="7">
        <v>1</v>
      </c>
      <c r="O9" s="7">
        <v>0</v>
      </c>
      <c r="P9" s="7">
        <v>0</v>
      </c>
      <c r="Q9" s="7">
        <v>1</v>
      </c>
      <c r="R9" s="12">
        <v>0</v>
      </c>
      <c r="S9" s="58">
        <v>2</v>
      </c>
      <c r="T9" s="58">
        <v>64</v>
      </c>
      <c r="U9" s="34">
        <v>0</v>
      </c>
      <c r="V9" s="7">
        <v>7</v>
      </c>
      <c r="W9" s="32">
        <v>30</v>
      </c>
    </row>
    <row r="10" spans="1:23" ht="18">
      <c r="A10" s="344" t="s">
        <v>151</v>
      </c>
      <c r="B10" s="322" t="s">
        <v>29</v>
      </c>
      <c r="C10" s="9">
        <v>0</v>
      </c>
      <c r="D10" s="362">
        <v>0</v>
      </c>
      <c r="E10" s="7">
        <v>1</v>
      </c>
      <c r="F10" s="7">
        <v>0</v>
      </c>
      <c r="G10" s="7">
        <v>0</v>
      </c>
      <c r="H10" s="7">
        <v>0</v>
      </c>
      <c r="I10" s="7">
        <v>8</v>
      </c>
      <c r="J10" s="7">
        <v>0</v>
      </c>
      <c r="K10" s="7">
        <v>8</v>
      </c>
      <c r="L10" s="7">
        <v>1</v>
      </c>
      <c r="M10" s="7">
        <v>30</v>
      </c>
      <c r="N10" s="7">
        <v>4</v>
      </c>
      <c r="O10" s="7">
        <v>0</v>
      </c>
      <c r="P10" s="7">
        <v>0</v>
      </c>
      <c r="Q10" s="7">
        <v>0</v>
      </c>
      <c r="R10" s="12">
        <v>2</v>
      </c>
      <c r="S10" s="58">
        <v>1</v>
      </c>
      <c r="T10" s="58">
        <v>55</v>
      </c>
      <c r="U10" s="34">
        <v>2</v>
      </c>
      <c r="V10" s="7">
        <v>0</v>
      </c>
      <c r="W10" s="32">
        <v>33</v>
      </c>
    </row>
    <row r="11" spans="1:23" ht="18">
      <c r="A11" s="344" t="s">
        <v>150</v>
      </c>
      <c r="B11" s="48" t="s">
        <v>30</v>
      </c>
      <c r="C11" s="9">
        <v>0</v>
      </c>
      <c r="D11" s="362">
        <v>0</v>
      </c>
      <c r="E11" s="7">
        <v>0</v>
      </c>
      <c r="F11" s="7">
        <v>0</v>
      </c>
      <c r="G11" s="7">
        <v>0</v>
      </c>
      <c r="H11" s="7">
        <v>0</v>
      </c>
      <c r="I11" s="7">
        <v>3</v>
      </c>
      <c r="J11" s="7">
        <v>0</v>
      </c>
      <c r="K11" s="7">
        <v>1</v>
      </c>
      <c r="L11" s="7">
        <v>0</v>
      </c>
      <c r="M11" s="7">
        <v>11</v>
      </c>
      <c r="N11" s="7">
        <v>0</v>
      </c>
      <c r="O11" s="7">
        <v>0</v>
      </c>
      <c r="P11" s="7">
        <v>0</v>
      </c>
      <c r="Q11" s="7">
        <v>0</v>
      </c>
      <c r="R11" s="12">
        <v>0</v>
      </c>
      <c r="S11" s="58">
        <v>0</v>
      </c>
      <c r="T11" s="58">
        <v>15</v>
      </c>
      <c r="U11" s="34">
        <v>0</v>
      </c>
      <c r="V11" s="7">
        <v>0</v>
      </c>
      <c r="W11" s="32">
        <v>5</v>
      </c>
    </row>
    <row r="12" spans="1:23" ht="18">
      <c r="A12" s="344" t="s">
        <v>149</v>
      </c>
      <c r="B12" s="322" t="s">
        <v>31</v>
      </c>
      <c r="C12" s="9">
        <v>0</v>
      </c>
      <c r="D12" s="362">
        <v>0</v>
      </c>
      <c r="E12" s="7">
        <v>2</v>
      </c>
      <c r="F12" s="7">
        <v>0</v>
      </c>
      <c r="G12" s="7">
        <v>0</v>
      </c>
      <c r="H12" s="7">
        <v>0</v>
      </c>
      <c r="I12" s="7">
        <v>11</v>
      </c>
      <c r="J12" s="7">
        <v>1</v>
      </c>
      <c r="K12" s="7">
        <v>10</v>
      </c>
      <c r="L12" s="7">
        <v>3</v>
      </c>
      <c r="M12" s="7">
        <v>42</v>
      </c>
      <c r="N12" s="7">
        <v>10</v>
      </c>
      <c r="O12" s="7">
        <v>0</v>
      </c>
      <c r="P12" s="7">
        <v>0</v>
      </c>
      <c r="Q12" s="7">
        <v>1</v>
      </c>
      <c r="R12" s="12">
        <v>0</v>
      </c>
      <c r="S12" s="58">
        <v>5</v>
      </c>
      <c r="T12" s="58">
        <v>85</v>
      </c>
      <c r="U12" s="34">
        <v>1</v>
      </c>
      <c r="V12" s="7">
        <v>9</v>
      </c>
      <c r="W12" s="32">
        <v>30</v>
      </c>
    </row>
    <row r="13" spans="1:23" ht="18">
      <c r="A13" s="344" t="s">
        <v>148</v>
      </c>
      <c r="B13" s="322" t="s">
        <v>32</v>
      </c>
      <c r="C13" s="9">
        <v>2</v>
      </c>
      <c r="D13" s="362">
        <v>1</v>
      </c>
      <c r="E13" s="7">
        <v>0</v>
      </c>
      <c r="F13" s="7">
        <v>0</v>
      </c>
      <c r="G13" s="7">
        <v>0</v>
      </c>
      <c r="H13" s="7">
        <v>0</v>
      </c>
      <c r="I13" s="7">
        <v>19</v>
      </c>
      <c r="J13" s="7">
        <v>3</v>
      </c>
      <c r="K13" s="7">
        <v>30</v>
      </c>
      <c r="L13" s="7">
        <v>5</v>
      </c>
      <c r="M13" s="7">
        <v>57</v>
      </c>
      <c r="N13" s="7">
        <v>6</v>
      </c>
      <c r="O13" s="7">
        <v>0</v>
      </c>
      <c r="P13" s="7">
        <v>0</v>
      </c>
      <c r="Q13" s="7">
        <v>1</v>
      </c>
      <c r="R13" s="12">
        <v>0</v>
      </c>
      <c r="S13" s="58">
        <v>0</v>
      </c>
      <c r="T13" s="58">
        <v>124</v>
      </c>
      <c r="U13" s="34">
        <v>4</v>
      </c>
      <c r="V13" s="7">
        <v>0</v>
      </c>
      <c r="W13" s="32">
        <v>38</v>
      </c>
    </row>
    <row r="14" spans="1:23" ht="18">
      <c r="A14" s="344" t="s">
        <v>147</v>
      </c>
      <c r="B14" s="322" t="s">
        <v>33</v>
      </c>
      <c r="C14" s="9">
        <v>2</v>
      </c>
      <c r="D14" s="362">
        <v>0</v>
      </c>
      <c r="E14" s="7">
        <v>5</v>
      </c>
      <c r="F14" s="7">
        <v>1</v>
      </c>
      <c r="G14" s="7">
        <v>0</v>
      </c>
      <c r="H14" s="7">
        <v>0</v>
      </c>
      <c r="I14" s="7">
        <v>15</v>
      </c>
      <c r="J14" s="7">
        <v>4</v>
      </c>
      <c r="K14" s="7">
        <v>8</v>
      </c>
      <c r="L14" s="7">
        <v>1</v>
      </c>
      <c r="M14" s="7">
        <v>70</v>
      </c>
      <c r="N14" s="7">
        <v>7</v>
      </c>
      <c r="O14" s="7">
        <v>0</v>
      </c>
      <c r="P14" s="7">
        <v>1</v>
      </c>
      <c r="Q14" s="7">
        <v>9</v>
      </c>
      <c r="R14" s="12">
        <v>0</v>
      </c>
      <c r="S14" s="58">
        <v>1</v>
      </c>
      <c r="T14" s="58">
        <v>124</v>
      </c>
      <c r="U14" s="34">
        <v>6</v>
      </c>
      <c r="V14" s="7">
        <v>1</v>
      </c>
      <c r="W14" s="32">
        <v>43</v>
      </c>
    </row>
    <row r="15" spans="1:23" ht="18">
      <c r="A15" s="344" t="s">
        <v>146</v>
      </c>
      <c r="B15" s="322" t="s">
        <v>34</v>
      </c>
      <c r="C15" s="9" t="s">
        <v>917</v>
      </c>
      <c r="D15" s="362" t="s">
        <v>917</v>
      </c>
      <c r="E15" s="7" t="s">
        <v>917</v>
      </c>
      <c r="F15" s="7" t="s">
        <v>917</v>
      </c>
      <c r="G15" s="7" t="s">
        <v>917</v>
      </c>
      <c r="H15" s="7" t="s">
        <v>917</v>
      </c>
      <c r="I15" s="7" t="s">
        <v>917</v>
      </c>
      <c r="J15" s="7" t="s">
        <v>917</v>
      </c>
      <c r="K15" s="7" t="s">
        <v>917</v>
      </c>
      <c r="L15" s="7" t="s">
        <v>917</v>
      </c>
      <c r="M15" s="7" t="s">
        <v>917</v>
      </c>
      <c r="N15" s="7" t="s">
        <v>917</v>
      </c>
      <c r="O15" s="7" t="s">
        <v>917</v>
      </c>
      <c r="P15" s="7" t="s">
        <v>917</v>
      </c>
      <c r="Q15" s="7" t="s">
        <v>917</v>
      </c>
      <c r="R15" s="12" t="s">
        <v>917</v>
      </c>
      <c r="S15" s="58" t="s">
        <v>917</v>
      </c>
      <c r="T15" s="58" t="s">
        <v>917</v>
      </c>
      <c r="U15" s="34" t="s">
        <v>917</v>
      </c>
      <c r="V15" s="7" t="s">
        <v>917</v>
      </c>
      <c r="W15" s="32" t="s">
        <v>917</v>
      </c>
    </row>
    <row r="16" spans="1:23" ht="18">
      <c r="A16" s="344" t="s">
        <v>145</v>
      </c>
      <c r="B16" s="322" t="s">
        <v>35</v>
      </c>
      <c r="C16" s="9">
        <v>0</v>
      </c>
      <c r="D16" s="362">
        <v>0</v>
      </c>
      <c r="E16" s="7">
        <v>0</v>
      </c>
      <c r="F16" s="7">
        <v>0</v>
      </c>
      <c r="G16" s="7">
        <v>1</v>
      </c>
      <c r="H16" s="7">
        <v>0</v>
      </c>
      <c r="I16" s="7">
        <v>3</v>
      </c>
      <c r="J16" s="7">
        <v>1</v>
      </c>
      <c r="K16" s="7">
        <v>0</v>
      </c>
      <c r="L16" s="7">
        <v>0</v>
      </c>
      <c r="M16" s="7">
        <v>22</v>
      </c>
      <c r="N16" s="7">
        <v>3</v>
      </c>
      <c r="O16" s="7">
        <v>0</v>
      </c>
      <c r="P16" s="7">
        <v>0</v>
      </c>
      <c r="Q16" s="7">
        <v>1</v>
      </c>
      <c r="R16" s="12">
        <v>0</v>
      </c>
      <c r="S16" s="58">
        <v>3</v>
      </c>
      <c r="T16" s="58">
        <v>34</v>
      </c>
      <c r="U16" s="34">
        <v>3</v>
      </c>
      <c r="V16" s="7">
        <v>0</v>
      </c>
      <c r="W16" s="32">
        <v>11</v>
      </c>
    </row>
    <row r="17" spans="1:23" ht="18">
      <c r="A17" s="344" t="s">
        <v>144</v>
      </c>
      <c r="B17" s="322" t="s">
        <v>36</v>
      </c>
      <c r="C17" s="9">
        <v>0</v>
      </c>
      <c r="D17" s="362">
        <v>0</v>
      </c>
      <c r="E17" s="7">
        <v>0</v>
      </c>
      <c r="F17" s="7">
        <v>0</v>
      </c>
      <c r="G17" s="7">
        <v>0</v>
      </c>
      <c r="H17" s="7">
        <v>0</v>
      </c>
      <c r="I17" s="7">
        <v>0</v>
      </c>
      <c r="J17" s="7">
        <v>0</v>
      </c>
      <c r="K17" s="7">
        <v>0</v>
      </c>
      <c r="L17" s="7">
        <v>0</v>
      </c>
      <c r="M17" s="7">
        <v>0</v>
      </c>
      <c r="N17" s="7">
        <v>0</v>
      </c>
      <c r="O17" s="7">
        <v>0</v>
      </c>
      <c r="P17" s="7">
        <v>0</v>
      </c>
      <c r="Q17" s="7">
        <v>0</v>
      </c>
      <c r="R17" s="12">
        <v>0</v>
      </c>
      <c r="S17" s="58">
        <v>0</v>
      </c>
      <c r="T17" s="58">
        <v>0</v>
      </c>
      <c r="U17" s="34">
        <v>0</v>
      </c>
      <c r="V17" s="7">
        <v>0</v>
      </c>
      <c r="W17" s="32">
        <v>0</v>
      </c>
    </row>
    <row r="18" spans="1:23" ht="18">
      <c r="A18" s="344" t="s">
        <v>143</v>
      </c>
      <c r="B18" s="322" t="s">
        <v>37</v>
      </c>
      <c r="C18" s="9">
        <v>1</v>
      </c>
      <c r="D18" s="362">
        <v>1</v>
      </c>
      <c r="E18" s="7">
        <v>1</v>
      </c>
      <c r="F18" s="7">
        <v>0</v>
      </c>
      <c r="G18" s="7">
        <v>0</v>
      </c>
      <c r="H18" s="7">
        <v>0</v>
      </c>
      <c r="I18" s="7">
        <v>9</v>
      </c>
      <c r="J18" s="7">
        <v>1</v>
      </c>
      <c r="K18" s="7">
        <v>16</v>
      </c>
      <c r="L18" s="7">
        <v>1</v>
      </c>
      <c r="M18" s="7">
        <v>53</v>
      </c>
      <c r="N18" s="7">
        <v>4</v>
      </c>
      <c r="O18" s="7">
        <v>0</v>
      </c>
      <c r="P18" s="7">
        <v>0</v>
      </c>
      <c r="Q18" s="7">
        <v>1</v>
      </c>
      <c r="R18" s="12">
        <v>0</v>
      </c>
      <c r="S18" s="58">
        <v>0</v>
      </c>
      <c r="T18" s="58">
        <v>88</v>
      </c>
      <c r="U18" s="34">
        <v>0</v>
      </c>
      <c r="V18" s="7">
        <v>7</v>
      </c>
      <c r="W18" s="32">
        <v>28</v>
      </c>
    </row>
    <row r="19" spans="1:23" ht="18">
      <c r="A19" s="344" t="s">
        <v>142</v>
      </c>
      <c r="B19" s="322" t="s">
        <v>38</v>
      </c>
      <c r="C19" s="9">
        <v>0</v>
      </c>
      <c r="D19" s="362">
        <v>0</v>
      </c>
      <c r="E19" s="7">
        <v>1</v>
      </c>
      <c r="F19" s="7">
        <v>0</v>
      </c>
      <c r="G19" s="7">
        <v>0</v>
      </c>
      <c r="H19" s="7">
        <v>0</v>
      </c>
      <c r="I19" s="7">
        <v>3</v>
      </c>
      <c r="J19" s="7">
        <v>0</v>
      </c>
      <c r="K19" s="7">
        <v>4</v>
      </c>
      <c r="L19" s="7">
        <v>0</v>
      </c>
      <c r="M19" s="7">
        <v>11</v>
      </c>
      <c r="N19" s="7">
        <v>0</v>
      </c>
      <c r="O19" s="7">
        <v>0</v>
      </c>
      <c r="P19" s="7">
        <v>0</v>
      </c>
      <c r="Q19" s="7">
        <v>0</v>
      </c>
      <c r="R19" s="12">
        <v>0</v>
      </c>
      <c r="S19" s="58">
        <v>0</v>
      </c>
      <c r="T19" s="58">
        <v>19</v>
      </c>
      <c r="U19" s="34">
        <v>0</v>
      </c>
      <c r="V19" s="7">
        <v>0</v>
      </c>
      <c r="W19" s="32">
        <v>6</v>
      </c>
    </row>
    <row r="20" spans="1:23" ht="18">
      <c r="A20" s="344" t="s">
        <v>157</v>
      </c>
      <c r="B20" s="322" t="s">
        <v>39</v>
      </c>
      <c r="C20" s="9">
        <v>0</v>
      </c>
      <c r="D20" s="362">
        <v>0</v>
      </c>
      <c r="E20" s="7">
        <v>2</v>
      </c>
      <c r="F20" s="7">
        <v>0</v>
      </c>
      <c r="G20" s="7">
        <v>0</v>
      </c>
      <c r="H20" s="7">
        <v>0</v>
      </c>
      <c r="I20" s="7">
        <v>3</v>
      </c>
      <c r="J20" s="7">
        <v>0</v>
      </c>
      <c r="K20" s="7">
        <v>7</v>
      </c>
      <c r="L20" s="7">
        <v>0</v>
      </c>
      <c r="M20" s="7">
        <v>24</v>
      </c>
      <c r="N20" s="7">
        <v>1</v>
      </c>
      <c r="O20" s="7">
        <v>1</v>
      </c>
      <c r="P20" s="7">
        <v>0</v>
      </c>
      <c r="Q20" s="7">
        <v>0</v>
      </c>
      <c r="R20" s="12">
        <v>0</v>
      </c>
      <c r="S20" s="58">
        <v>1</v>
      </c>
      <c r="T20" s="58">
        <v>39</v>
      </c>
      <c r="U20" s="34">
        <v>6</v>
      </c>
      <c r="V20" s="7">
        <v>2</v>
      </c>
      <c r="W20" s="32">
        <v>15</v>
      </c>
    </row>
    <row r="21" spans="1:23" ht="18">
      <c r="A21" s="344" t="s">
        <v>156</v>
      </c>
      <c r="B21" s="322" t="s">
        <v>40</v>
      </c>
      <c r="C21" s="9">
        <v>3</v>
      </c>
      <c r="D21" s="362">
        <v>0</v>
      </c>
      <c r="E21" s="7">
        <v>3</v>
      </c>
      <c r="F21" s="7">
        <v>0</v>
      </c>
      <c r="G21" s="7">
        <v>0</v>
      </c>
      <c r="H21" s="7">
        <v>0</v>
      </c>
      <c r="I21" s="7">
        <v>7</v>
      </c>
      <c r="J21" s="7">
        <v>2</v>
      </c>
      <c r="K21" s="7">
        <v>17</v>
      </c>
      <c r="L21" s="7">
        <v>2</v>
      </c>
      <c r="M21" s="7">
        <v>61</v>
      </c>
      <c r="N21" s="7">
        <v>6</v>
      </c>
      <c r="O21" s="7">
        <v>0</v>
      </c>
      <c r="P21" s="7">
        <v>0</v>
      </c>
      <c r="Q21" s="7">
        <v>3</v>
      </c>
      <c r="R21" s="12">
        <v>0</v>
      </c>
      <c r="S21" s="58">
        <v>2</v>
      </c>
      <c r="T21" s="58">
        <v>106</v>
      </c>
      <c r="U21" s="34">
        <v>5</v>
      </c>
      <c r="V21" s="7">
        <v>5</v>
      </c>
      <c r="W21" s="32">
        <v>28</v>
      </c>
    </row>
    <row r="22" spans="1:23" ht="18">
      <c r="A22" s="344" t="s">
        <v>141</v>
      </c>
      <c r="B22" s="322" t="s">
        <v>41</v>
      </c>
      <c r="C22" s="9">
        <v>5</v>
      </c>
      <c r="D22" s="362">
        <v>0</v>
      </c>
      <c r="E22" s="7">
        <v>2</v>
      </c>
      <c r="F22" s="7">
        <v>0</v>
      </c>
      <c r="G22" s="7">
        <v>0</v>
      </c>
      <c r="H22" s="7">
        <v>0</v>
      </c>
      <c r="I22" s="7">
        <v>42</v>
      </c>
      <c r="J22" s="7">
        <v>8</v>
      </c>
      <c r="K22" s="7">
        <v>84</v>
      </c>
      <c r="L22" s="7">
        <v>27</v>
      </c>
      <c r="M22" s="7">
        <v>7</v>
      </c>
      <c r="N22" s="7">
        <v>2</v>
      </c>
      <c r="O22" s="7">
        <v>0</v>
      </c>
      <c r="P22" s="7">
        <v>0</v>
      </c>
      <c r="Q22" s="7">
        <v>0</v>
      </c>
      <c r="R22" s="12">
        <v>0</v>
      </c>
      <c r="S22" s="58">
        <v>4</v>
      </c>
      <c r="T22" s="58">
        <v>181</v>
      </c>
      <c r="U22" s="34">
        <v>1</v>
      </c>
      <c r="V22" s="7">
        <v>17</v>
      </c>
      <c r="W22" s="32">
        <v>56</v>
      </c>
    </row>
    <row r="23" spans="1:23" ht="18">
      <c r="A23" s="344" t="s">
        <v>140</v>
      </c>
      <c r="B23" s="322" t="s">
        <v>42</v>
      </c>
      <c r="C23" s="9">
        <v>0</v>
      </c>
      <c r="D23" s="362">
        <v>0</v>
      </c>
      <c r="E23" s="7">
        <v>0</v>
      </c>
      <c r="F23" s="7">
        <v>0</v>
      </c>
      <c r="G23" s="7">
        <v>0</v>
      </c>
      <c r="H23" s="7">
        <v>0</v>
      </c>
      <c r="I23" s="7">
        <v>8</v>
      </c>
      <c r="J23" s="7">
        <v>1</v>
      </c>
      <c r="K23" s="7">
        <v>0</v>
      </c>
      <c r="L23" s="7">
        <v>1</v>
      </c>
      <c r="M23" s="7">
        <v>11</v>
      </c>
      <c r="N23" s="7">
        <v>1</v>
      </c>
      <c r="O23" s="7">
        <v>0</v>
      </c>
      <c r="P23" s="7">
        <v>0</v>
      </c>
      <c r="Q23" s="7">
        <v>1</v>
      </c>
      <c r="R23" s="12">
        <v>0</v>
      </c>
      <c r="S23" s="58">
        <v>0</v>
      </c>
      <c r="T23" s="58">
        <v>23</v>
      </c>
      <c r="U23" s="34">
        <v>0</v>
      </c>
      <c r="V23" s="7">
        <v>0</v>
      </c>
      <c r="W23" s="32">
        <v>4</v>
      </c>
    </row>
    <row r="24" spans="1:23" ht="18">
      <c r="A24" s="344" t="s">
        <v>139</v>
      </c>
      <c r="B24" s="322" t="s">
        <v>43</v>
      </c>
      <c r="C24" s="9">
        <v>0</v>
      </c>
      <c r="D24" s="362">
        <v>0</v>
      </c>
      <c r="E24" s="7">
        <v>4</v>
      </c>
      <c r="F24" s="7">
        <v>0</v>
      </c>
      <c r="G24" s="7">
        <v>0</v>
      </c>
      <c r="H24" s="7">
        <v>0</v>
      </c>
      <c r="I24" s="7">
        <v>3</v>
      </c>
      <c r="J24" s="7">
        <v>0</v>
      </c>
      <c r="K24" s="7">
        <v>4</v>
      </c>
      <c r="L24" s="7">
        <v>0</v>
      </c>
      <c r="M24" s="7">
        <v>29</v>
      </c>
      <c r="N24" s="7">
        <v>5</v>
      </c>
      <c r="O24" s="7">
        <v>0</v>
      </c>
      <c r="P24" s="7">
        <v>0</v>
      </c>
      <c r="Q24" s="7">
        <v>4</v>
      </c>
      <c r="R24" s="12">
        <v>3</v>
      </c>
      <c r="S24" s="58">
        <v>1</v>
      </c>
      <c r="T24" s="58">
        <v>53</v>
      </c>
      <c r="U24" s="34">
        <v>1</v>
      </c>
      <c r="V24" s="7">
        <v>0</v>
      </c>
      <c r="W24" s="32">
        <v>21</v>
      </c>
    </row>
    <row r="25" spans="1:23" ht="18">
      <c r="A25" s="344" t="s">
        <v>138</v>
      </c>
      <c r="B25" s="322" t="s">
        <v>44</v>
      </c>
      <c r="C25" s="9">
        <v>0</v>
      </c>
      <c r="D25" s="362">
        <v>0</v>
      </c>
      <c r="E25" s="7">
        <v>7</v>
      </c>
      <c r="F25" s="7">
        <v>1</v>
      </c>
      <c r="G25" s="7">
        <v>2</v>
      </c>
      <c r="H25" s="7">
        <v>0</v>
      </c>
      <c r="I25" s="7">
        <v>26</v>
      </c>
      <c r="J25" s="7">
        <v>1</v>
      </c>
      <c r="K25" s="7">
        <v>23</v>
      </c>
      <c r="L25" s="7">
        <v>10</v>
      </c>
      <c r="M25" s="7">
        <v>37</v>
      </c>
      <c r="N25" s="7">
        <v>10</v>
      </c>
      <c r="O25" s="7">
        <v>0</v>
      </c>
      <c r="P25" s="7">
        <v>0</v>
      </c>
      <c r="Q25" s="7">
        <v>1</v>
      </c>
      <c r="R25" s="12">
        <v>0</v>
      </c>
      <c r="S25" s="58">
        <v>3</v>
      </c>
      <c r="T25" s="58">
        <v>121</v>
      </c>
      <c r="U25" s="34">
        <v>3</v>
      </c>
      <c r="V25" s="7">
        <v>6</v>
      </c>
      <c r="W25" s="32">
        <v>49</v>
      </c>
    </row>
    <row r="26" spans="1:23" ht="18">
      <c r="A26" s="344" t="s">
        <v>137</v>
      </c>
      <c r="B26" s="322" t="s">
        <v>45</v>
      </c>
      <c r="C26" s="9">
        <v>1</v>
      </c>
      <c r="D26" s="362">
        <v>0</v>
      </c>
      <c r="E26" s="7">
        <v>3</v>
      </c>
      <c r="F26" s="7">
        <v>0</v>
      </c>
      <c r="G26" s="7">
        <v>0</v>
      </c>
      <c r="H26" s="7">
        <v>0</v>
      </c>
      <c r="I26" s="7">
        <v>5</v>
      </c>
      <c r="J26" s="7">
        <v>0</v>
      </c>
      <c r="K26" s="7">
        <v>8</v>
      </c>
      <c r="L26" s="7">
        <v>1</v>
      </c>
      <c r="M26" s="7">
        <v>19</v>
      </c>
      <c r="N26" s="7">
        <v>2</v>
      </c>
      <c r="O26" s="7">
        <v>0</v>
      </c>
      <c r="P26" s="7">
        <v>0</v>
      </c>
      <c r="Q26" s="7">
        <v>3</v>
      </c>
      <c r="R26" s="12">
        <v>0</v>
      </c>
      <c r="S26" s="58">
        <v>4</v>
      </c>
      <c r="T26" s="58">
        <v>46</v>
      </c>
      <c r="U26" s="34">
        <v>2</v>
      </c>
      <c r="V26" s="7">
        <v>0</v>
      </c>
      <c r="W26" s="32">
        <v>5</v>
      </c>
    </row>
    <row r="27" spans="1:23" ht="18">
      <c r="A27" s="344" t="s">
        <v>136</v>
      </c>
      <c r="B27" s="322" t="s">
        <v>46</v>
      </c>
      <c r="C27" s="9">
        <v>0</v>
      </c>
      <c r="D27" s="362">
        <v>0</v>
      </c>
      <c r="E27" s="7">
        <v>1</v>
      </c>
      <c r="F27" s="7">
        <v>0</v>
      </c>
      <c r="G27" s="7">
        <v>0</v>
      </c>
      <c r="H27" s="7">
        <v>0</v>
      </c>
      <c r="I27" s="7">
        <v>6</v>
      </c>
      <c r="J27" s="7">
        <v>0</v>
      </c>
      <c r="K27" s="7">
        <v>3</v>
      </c>
      <c r="L27" s="7">
        <v>1</v>
      </c>
      <c r="M27" s="7">
        <v>29</v>
      </c>
      <c r="N27" s="7">
        <v>5</v>
      </c>
      <c r="O27" s="7">
        <v>0</v>
      </c>
      <c r="P27" s="7">
        <v>0</v>
      </c>
      <c r="Q27" s="7">
        <v>5</v>
      </c>
      <c r="R27" s="12">
        <v>0</v>
      </c>
      <c r="S27" s="58">
        <v>0</v>
      </c>
      <c r="T27" s="58">
        <v>50</v>
      </c>
      <c r="U27" s="34">
        <v>2</v>
      </c>
      <c r="V27" s="7">
        <v>0</v>
      </c>
      <c r="W27" s="32">
        <v>23</v>
      </c>
    </row>
    <row r="28" spans="1:23" ht="18">
      <c r="A28" s="344" t="s">
        <v>135</v>
      </c>
      <c r="B28" s="322" t="s">
        <v>47</v>
      </c>
      <c r="C28" s="9">
        <v>1</v>
      </c>
      <c r="D28" s="362">
        <v>0</v>
      </c>
      <c r="E28" s="7">
        <v>4</v>
      </c>
      <c r="F28" s="7">
        <v>0</v>
      </c>
      <c r="G28" s="7">
        <v>0</v>
      </c>
      <c r="H28" s="7">
        <v>0</v>
      </c>
      <c r="I28" s="7">
        <v>8</v>
      </c>
      <c r="J28" s="7">
        <v>1</v>
      </c>
      <c r="K28" s="7">
        <v>12</v>
      </c>
      <c r="L28" s="7">
        <v>1</v>
      </c>
      <c r="M28" s="7">
        <v>35</v>
      </c>
      <c r="N28" s="7">
        <v>7</v>
      </c>
      <c r="O28" s="7">
        <v>1</v>
      </c>
      <c r="P28" s="7">
        <v>0</v>
      </c>
      <c r="Q28" s="7">
        <v>1</v>
      </c>
      <c r="R28" s="12">
        <v>0</v>
      </c>
      <c r="S28" s="58">
        <v>0</v>
      </c>
      <c r="T28" s="58">
        <v>71</v>
      </c>
      <c r="U28" s="34">
        <v>0</v>
      </c>
      <c r="V28" s="7">
        <v>2</v>
      </c>
      <c r="W28" s="32">
        <v>17</v>
      </c>
    </row>
    <row r="29" spans="1:23" ht="18">
      <c r="A29" s="344" t="s">
        <v>134</v>
      </c>
      <c r="B29" s="322" t="s">
        <v>48</v>
      </c>
      <c r="C29" s="9">
        <v>0</v>
      </c>
      <c r="D29" s="362">
        <v>0</v>
      </c>
      <c r="E29" s="7">
        <v>2</v>
      </c>
      <c r="F29" s="7">
        <v>0</v>
      </c>
      <c r="G29" s="7">
        <v>0</v>
      </c>
      <c r="H29" s="7">
        <v>0</v>
      </c>
      <c r="I29" s="7">
        <v>2</v>
      </c>
      <c r="J29" s="7">
        <v>2</v>
      </c>
      <c r="K29" s="7">
        <v>3</v>
      </c>
      <c r="L29" s="7">
        <v>0</v>
      </c>
      <c r="M29" s="7">
        <v>33</v>
      </c>
      <c r="N29" s="7">
        <v>4</v>
      </c>
      <c r="O29" s="7">
        <v>0</v>
      </c>
      <c r="P29" s="7">
        <v>0</v>
      </c>
      <c r="Q29" s="7">
        <v>1</v>
      </c>
      <c r="R29" s="12">
        <v>0</v>
      </c>
      <c r="S29" s="58">
        <v>0</v>
      </c>
      <c r="T29" s="58">
        <v>47</v>
      </c>
      <c r="U29" s="34">
        <v>4</v>
      </c>
      <c r="V29" s="7">
        <v>0</v>
      </c>
      <c r="W29" s="32">
        <v>15</v>
      </c>
    </row>
    <row r="30" spans="1:23" ht="18">
      <c r="A30" s="344" t="s">
        <v>133</v>
      </c>
      <c r="B30" s="322" t="s">
        <v>49</v>
      </c>
      <c r="C30" s="9">
        <v>2</v>
      </c>
      <c r="D30" s="362">
        <v>0</v>
      </c>
      <c r="E30" s="7">
        <v>12</v>
      </c>
      <c r="F30" s="7">
        <v>2</v>
      </c>
      <c r="G30" s="7">
        <v>0</v>
      </c>
      <c r="H30" s="7">
        <v>0</v>
      </c>
      <c r="I30" s="7">
        <v>22</v>
      </c>
      <c r="J30" s="7">
        <v>1</v>
      </c>
      <c r="K30" s="7">
        <v>29</v>
      </c>
      <c r="L30" s="7">
        <v>5</v>
      </c>
      <c r="M30" s="7">
        <v>77</v>
      </c>
      <c r="N30" s="7">
        <v>14</v>
      </c>
      <c r="O30" s="7">
        <v>0</v>
      </c>
      <c r="P30" s="7">
        <v>0</v>
      </c>
      <c r="Q30" s="7">
        <v>4</v>
      </c>
      <c r="R30" s="12">
        <v>1</v>
      </c>
      <c r="S30" s="58">
        <v>7</v>
      </c>
      <c r="T30" s="58">
        <v>176</v>
      </c>
      <c r="U30" s="34">
        <v>10</v>
      </c>
      <c r="V30" s="7">
        <v>3</v>
      </c>
      <c r="W30" s="32">
        <v>61</v>
      </c>
    </row>
    <row r="31" spans="1:23" ht="18">
      <c r="A31" s="344" t="s">
        <v>132</v>
      </c>
      <c r="B31" s="322" t="s">
        <v>50</v>
      </c>
      <c r="C31" s="9">
        <v>0</v>
      </c>
      <c r="D31" s="362">
        <v>0</v>
      </c>
      <c r="E31" s="7">
        <v>3</v>
      </c>
      <c r="F31" s="7">
        <v>1</v>
      </c>
      <c r="G31" s="7">
        <v>0</v>
      </c>
      <c r="H31" s="7">
        <v>0</v>
      </c>
      <c r="I31" s="7">
        <v>7</v>
      </c>
      <c r="J31" s="7">
        <v>0</v>
      </c>
      <c r="K31" s="7">
        <v>8</v>
      </c>
      <c r="L31" s="7">
        <v>2</v>
      </c>
      <c r="M31" s="7">
        <v>49</v>
      </c>
      <c r="N31" s="7">
        <v>7</v>
      </c>
      <c r="O31" s="7">
        <v>0</v>
      </c>
      <c r="P31" s="7">
        <v>0</v>
      </c>
      <c r="Q31" s="7">
        <v>4</v>
      </c>
      <c r="R31" s="12">
        <v>2</v>
      </c>
      <c r="S31" s="58">
        <v>4</v>
      </c>
      <c r="T31" s="58">
        <v>87</v>
      </c>
      <c r="U31" s="34">
        <v>5</v>
      </c>
      <c r="V31" s="7">
        <v>0</v>
      </c>
      <c r="W31" s="32">
        <v>13</v>
      </c>
    </row>
    <row r="32" spans="1:23" ht="18">
      <c r="A32" s="344" t="s">
        <v>131</v>
      </c>
      <c r="B32" s="322" t="s">
        <v>51</v>
      </c>
      <c r="C32" s="9">
        <v>0</v>
      </c>
      <c r="D32" s="362">
        <v>1</v>
      </c>
      <c r="E32" s="7">
        <v>1</v>
      </c>
      <c r="F32" s="7">
        <v>0</v>
      </c>
      <c r="G32" s="7">
        <v>0</v>
      </c>
      <c r="H32" s="7">
        <v>0</v>
      </c>
      <c r="I32" s="7">
        <v>8</v>
      </c>
      <c r="J32" s="7">
        <v>1</v>
      </c>
      <c r="K32" s="7">
        <v>11</v>
      </c>
      <c r="L32" s="7">
        <v>3</v>
      </c>
      <c r="M32" s="7">
        <v>21</v>
      </c>
      <c r="N32" s="7">
        <v>2</v>
      </c>
      <c r="O32" s="7">
        <v>0</v>
      </c>
      <c r="P32" s="7">
        <v>0</v>
      </c>
      <c r="Q32" s="7">
        <v>2</v>
      </c>
      <c r="R32" s="12">
        <v>1</v>
      </c>
      <c r="S32" s="58">
        <v>1</v>
      </c>
      <c r="T32" s="58">
        <v>52</v>
      </c>
      <c r="U32" s="34">
        <v>1</v>
      </c>
      <c r="V32" s="7">
        <v>0</v>
      </c>
      <c r="W32" s="32">
        <v>15</v>
      </c>
    </row>
    <row r="33" spans="1:23" ht="18">
      <c r="A33" s="344" t="s">
        <v>130</v>
      </c>
      <c r="B33" s="322" t="s">
        <v>52</v>
      </c>
      <c r="C33" s="9" t="s">
        <v>917</v>
      </c>
      <c r="D33" s="362" t="s">
        <v>917</v>
      </c>
      <c r="E33" s="7" t="s">
        <v>917</v>
      </c>
      <c r="F33" s="7" t="s">
        <v>917</v>
      </c>
      <c r="G33" s="7" t="s">
        <v>917</v>
      </c>
      <c r="H33" s="7" t="s">
        <v>917</v>
      </c>
      <c r="I33" s="7" t="s">
        <v>917</v>
      </c>
      <c r="J33" s="7" t="s">
        <v>917</v>
      </c>
      <c r="K33" s="7" t="s">
        <v>917</v>
      </c>
      <c r="L33" s="7" t="s">
        <v>917</v>
      </c>
      <c r="M33" s="7" t="s">
        <v>917</v>
      </c>
      <c r="N33" s="7" t="s">
        <v>917</v>
      </c>
      <c r="O33" s="7" t="s">
        <v>917</v>
      </c>
      <c r="P33" s="7" t="s">
        <v>917</v>
      </c>
      <c r="Q33" s="7" t="s">
        <v>917</v>
      </c>
      <c r="R33" s="12" t="s">
        <v>917</v>
      </c>
      <c r="S33" s="58" t="s">
        <v>917</v>
      </c>
      <c r="T33" s="58" t="s">
        <v>917</v>
      </c>
      <c r="U33" s="34" t="s">
        <v>917</v>
      </c>
      <c r="V33" s="7" t="s">
        <v>917</v>
      </c>
      <c r="W33" s="32" t="s">
        <v>917</v>
      </c>
    </row>
    <row r="34" spans="1:23" ht="18">
      <c r="A34" s="344" t="s">
        <v>129</v>
      </c>
      <c r="B34" s="322" t="s">
        <v>53</v>
      </c>
      <c r="C34" s="9">
        <v>0</v>
      </c>
      <c r="D34" s="362">
        <v>0</v>
      </c>
      <c r="E34" s="7">
        <v>1</v>
      </c>
      <c r="F34" s="7">
        <v>0</v>
      </c>
      <c r="G34" s="7">
        <v>0</v>
      </c>
      <c r="H34" s="7">
        <v>0</v>
      </c>
      <c r="I34" s="7">
        <v>4</v>
      </c>
      <c r="J34" s="7">
        <v>1</v>
      </c>
      <c r="K34" s="7">
        <v>1</v>
      </c>
      <c r="L34" s="7">
        <v>0</v>
      </c>
      <c r="M34" s="7">
        <v>22</v>
      </c>
      <c r="N34" s="7">
        <v>2</v>
      </c>
      <c r="O34" s="7">
        <v>0</v>
      </c>
      <c r="P34" s="7">
        <v>0</v>
      </c>
      <c r="Q34" s="7">
        <v>1</v>
      </c>
      <c r="R34" s="12">
        <v>0</v>
      </c>
      <c r="S34" s="58">
        <v>0</v>
      </c>
      <c r="T34" s="58">
        <v>32</v>
      </c>
      <c r="U34" s="34">
        <v>0</v>
      </c>
      <c r="V34" s="7">
        <v>0</v>
      </c>
      <c r="W34" s="32">
        <v>18</v>
      </c>
    </row>
    <row r="35" spans="1:23" ht="18.75" thickBot="1">
      <c r="A35" s="346" t="s">
        <v>128</v>
      </c>
      <c r="B35" s="354" t="s">
        <v>54</v>
      </c>
      <c r="C35" s="19">
        <v>2</v>
      </c>
      <c r="D35" s="363">
        <v>0</v>
      </c>
      <c r="E35" s="16">
        <v>8</v>
      </c>
      <c r="F35" s="16">
        <v>0</v>
      </c>
      <c r="G35" s="16">
        <v>0</v>
      </c>
      <c r="H35" s="16">
        <v>0</v>
      </c>
      <c r="I35" s="16">
        <v>30</v>
      </c>
      <c r="J35" s="16">
        <v>1</v>
      </c>
      <c r="K35" s="16">
        <v>41</v>
      </c>
      <c r="L35" s="16">
        <v>1</v>
      </c>
      <c r="M35" s="16">
        <v>45</v>
      </c>
      <c r="N35" s="16">
        <v>7</v>
      </c>
      <c r="O35" s="16">
        <v>0</v>
      </c>
      <c r="P35" s="16">
        <v>0</v>
      </c>
      <c r="Q35" s="16">
        <v>3</v>
      </c>
      <c r="R35" s="35">
        <v>0</v>
      </c>
      <c r="S35" s="59">
        <v>2</v>
      </c>
      <c r="T35" s="59">
        <v>140</v>
      </c>
      <c r="U35" s="21">
        <v>1</v>
      </c>
      <c r="V35" s="16">
        <v>14</v>
      </c>
      <c r="W35" s="33">
        <v>46</v>
      </c>
    </row>
    <row r="36" spans="1:23" ht="17.100000000000001" customHeight="1">
      <c r="A36" s="227" t="s">
        <v>465</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472</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736C1630-D28F-425D-9C0D-D0145CB3969C}"/>
    <hyperlink ref="A43" location="'Table of Contents'!A1" display="Return to Table of Contents" xr:uid="{9657275A-E11B-4B23-B36B-D5F830CAE018}"/>
  </hyperlinks>
  <pageMargins left="0.2" right="0.2" top="0.5" bottom="0.5" header="0" footer="0"/>
  <pageSetup paperSize="5"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2EEC-A206-498E-8443-8DC7C85B80D6}">
  <dimension ref="A1:W43"/>
  <sheetViews>
    <sheetView showGridLines="0" topLeftCell="A20" zoomScaleNormal="100" workbookViewId="0">
      <selection activeCell="A43" sqref="A43"/>
    </sheetView>
  </sheetViews>
  <sheetFormatPr defaultColWidth="11" defaultRowHeight="15" customHeight="1"/>
  <cols>
    <col min="1" max="1" width="10.25" style="50" customWidth="1"/>
    <col min="2" max="2" width="44.7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5.25" bestFit="1" customWidth="1"/>
    <col min="15" max="15" width="6.5" bestFit="1" customWidth="1"/>
    <col min="16" max="16" width="4.75" bestFit="1" customWidth="1"/>
    <col min="17" max="17" width="6.5" bestFit="1" customWidth="1"/>
    <col min="18" max="18" width="4.75" bestFit="1" customWidth="1"/>
    <col min="19" max="19" width="9" bestFit="1" customWidth="1"/>
    <col min="20" max="20" width="6.5" bestFit="1" customWidth="1"/>
    <col min="21" max="21" width="7.375" bestFit="1" customWidth="1"/>
    <col min="22" max="22" width="3.875" bestFit="1" customWidth="1"/>
    <col min="23" max="23" width="11.125" bestFit="1" customWidth="1"/>
  </cols>
  <sheetData>
    <row r="1" spans="1:23" ht="15" customHeight="1">
      <c r="A1" s="1023" t="s">
        <v>918</v>
      </c>
    </row>
    <row r="2" spans="1:23" ht="128.44999999999999" customHeight="1">
      <c r="A2" s="1157" t="s">
        <v>511</v>
      </c>
      <c r="B2" s="1158"/>
      <c r="C2" s="1158"/>
      <c r="D2" s="1158"/>
      <c r="E2" s="1158"/>
      <c r="F2" s="1158"/>
      <c r="G2" s="1158"/>
      <c r="H2" s="1158"/>
      <c r="I2" s="1158"/>
      <c r="J2" s="1158"/>
      <c r="K2" s="1158"/>
      <c r="L2" s="1158"/>
      <c r="M2" s="1158"/>
      <c r="N2" s="1158"/>
      <c r="O2" s="1158"/>
      <c r="P2" s="1158"/>
      <c r="Q2" s="1158"/>
      <c r="R2" s="1158"/>
      <c r="S2" s="1158"/>
      <c r="T2" s="1158"/>
      <c r="U2" s="1158"/>
      <c r="V2" s="1158"/>
      <c r="W2" s="1158"/>
    </row>
    <row r="3" spans="1:23" ht="32.450000000000003" customHeight="1" thickBot="1">
      <c r="A3" s="1321" t="s">
        <v>916</v>
      </c>
      <c r="B3" s="1321"/>
      <c r="C3" s="1321"/>
      <c r="D3" s="1321"/>
      <c r="E3" s="1321"/>
      <c r="F3" s="1321"/>
      <c r="G3" s="1321"/>
      <c r="H3" s="1321"/>
      <c r="I3" s="1321"/>
      <c r="J3" s="1321"/>
      <c r="K3" s="1321"/>
      <c r="L3" s="1321"/>
      <c r="M3" s="1321"/>
      <c r="N3" s="1321"/>
      <c r="O3" s="1321"/>
      <c r="P3" s="1321"/>
      <c r="Q3" s="1321"/>
      <c r="R3" s="1321"/>
      <c r="S3" s="1321"/>
      <c r="T3" s="1321"/>
      <c r="U3" s="1321"/>
      <c r="V3" s="1321"/>
      <c r="W3" s="1321"/>
    </row>
    <row r="4" spans="1:23" s="189" customFormat="1"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s="189" customFormat="1" ht="42.6" customHeight="1">
      <c r="A5" s="1276"/>
      <c r="B5" s="1278"/>
      <c r="C5" s="1306" t="s">
        <v>64</v>
      </c>
      <c r="D5" s="1302"/>
      <c r="E5" s="1302" t="s">
        <v>123</v>
      </c>
      <c r="F5" s="1302"/>
      <c r="G5" s="1302" t="s">
        <v>122</v>
      </c>
      <c r="H5" s="1302"/>
      <c r="I5" s="1302" t="s">
        <v>353</v>
      </c>
      <c r="J5" s="1302"/>
      <c r="K5" s="1302" t="s">
        <v>362</v>
      </c>
      <c r="L5" s="1302"/>
      <c r="M5" s="1302" t="s">
        <v>12</v>
      </c>
      <c r="N5" s="1302"/>
      <c r="O5" s="1302" t="s">
        <v>363</v>
      </c>
      <c r="P5" s="1302"/>
      <c r="Q5" s="1302" t="s">
        <v>21</v>
      </c>
      <c r="R5" s="1303"/>
      <c r="S5" s="974" t="s">
        <v>7</v>
      </c>
      <c r="T5" s="974" t="s">
        <v>119</v>
      </c>
      <c r="U5" s="1300"/>
      <c r="V5" s="1267"/>
      <c r="W5" s="1301"/>
    </row>
    <row r="6" spans="1:23" s="189" customFormat="1"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74" t="s">
        <v>7</v>
      </c>
      <c r="U6" s="975" t="s">
        <v>116</v>
      </c>
      <c r="V6" s="976" t="s">
        <v>115</v>
      </c>
      <c r="W6" s="978" t="s">
        <v>114</v>
      </c>
    </row>
    <row r="7" spans="1:23" s="189" customFormat="1" ht="18">
      <c r="A7" s="987" t="s">
        <v>154</v>
      </c>
      <c r="B7" s="988" t="s">
        <v>26</v>
      </c>
      <c r="C7" s="989">
        <v>82</v>
      </c>
      <c r="D7" s="990">
        <v>84</v>
      </c>
      <c r="E7" s="991">
        <v>112</v>
      </c>
      <c r="F7" s="991">
        <v>87</v>
      </c>
      <c r="G7" s="991">
        <v>7</v>
      </c>
      <c r="H7" s="991">
        <v>7</v>
      </c>
      <c r="I7" s="991">
        <v>780</v>
      </c>
      <c r="J7" s="991">
        <v>353</v>
      </c>
      <c r="K7" s="991">
        <v>1139</v>
      </c>
      <c r="L7" s="991">
        <v>781</v>
      </c>
      <c r="M7" s="991">
        <v>1760</v>
      </c>
      <c r="N7" s="991">
        <v>1341</v>
      </c>
      <c r="O7" s="991">
        <v>7</v>
      </c>
      <c r="P7" s="991">
        <v>8</v>
      </c>
      <c r="Q7" s="991">
        <v>141</v>
      </c>
      <c r="R7" s="992">
        <v>97</v>
      </c>
      <c r="S7" s="985">
        <v>153</v>
      </c>
      <c r="T7" s="985">
        <v>6939</v>
      </c>
      <c r="U7" s="993">
        <v>309</v>
      </c>
      <c r="V7" s="991">
        <v>348</v>
      </c>
      <c r="W7" s="994">
        <v>3278</v>
      </c>
    </row>
    <row r="8" spans="1:23" s="189" customFormat="1" ht="18">
      <c r="A8" s="342" t="s">
        <v>153</v>
      </c>
      <c r="B8" s="351" t="s">
        <v>27</v>
      </c>
      <c r="C8" s="51">
        <v>2</v>
      </c>
      <c r="D8" s="361">
        <v>1</v>
      </c>
      <c r="E8" s="38">
        <v>11</v>
      </c>
      <c r="F8" s="38">
        <v>7</v>
      </c>
      <c r="G8" s="38">
        <v>0</v>
      </c>
      <c r="H8" s="38">
        <v>0</v>
      </c>
      <c r="I8" s="38">
        <v>21</v>
      </c>
      <c r="J8" s="38">
        <v>11</v>
      </c>
      <c r="K8" s="38">
        <v>38</v>
      </c>
      <c r="L8" s="38">
        <v>26</v>
      </c>
      <c r="M8" s="38">
        <v>197</v>
      </c>
      <c r="N8" s="38">
        <v>169</v>
      </c>
      <c r="O8" s="38">
        <v>1</v>
      </c>
      <c r="P8" s="38">
        <v>1</v>
      </c>
      <c r="Q8" s="38">
        <v>17</v>
      </c>
      <c r="R8" s="39">
        <v>12</v>
      </c>
      <c r="S8" s="92">
        <v>2</v>
      </c>
      <c r="T8" s="92">
        <v>516</v>
      </c>
      <c r="U8" s="37">
        <v>34</v>
      </c>
      <c r="V8" s="38">
        <v>20</v>
      </c>
      <c r="W8" s="40">
        <v>262</v>
      </c>
    </row>
    <row r="9" spans="1:23" s="189" customFormat="1" ht="18">
      <c r="A9" s="344" t="s">
        <v>152</v>
      </c>
      <c r="B9" s="322" t="s">
        <v>28</v>
      </c>
      <c r="C9" s="9">
        <v>9</v>
      </c>
      <c r="D9" s="362">
        <v>11</v>
      </c>
      <c r="E9" s="7">
        <v>6</v>
      </c>
      <c r="F9" s="7">
        <v>3</v>
      </c>
      <c r="G9" s="7">
        <v>0</v>
      </c>
      <c r="H9" s="7">
        <v>0</v>
      </c>
      <c r="I9" s="7">
        <v>109</v>
      </c>
      <c r="J9" s="7">
        <v>59</v>
      </c>
      <c r="K9" s="7">
        <v>80</v>
      </c>
      <c r="L9" s="7">
        <v>67</v>
      </c>
      <c r="M9" s="7">
        <v>41</v>
      </c>
      <c r="N9" s="7">
        <v>59</v>
      </c>
      <c r="O9" s="7">
        <v>0</v>
      </c>
      <c r="P9" s="7">
        <v>1</v>
      </c>
      <c r="Q9" s="7">
        <v>10</v>
      </c>
      <c r="R9" s="12">
        <v>12</v>
      </c>
      <c r="S9" s="58">
        <v>22</v>
      </c>
      <c r="T9" s="58">
        <v>489</v>
      </c>
      <c r="U9" s="34">
        <v>17</v>
      </c>
      <c r="V9" s="7">
        <v>38</v>
      </c>
      <c r="W9" s="32">
        <v>250</v>
      </c>
    </row>
    <row r="10" spans="1:23" s="189" customFormat="1" ht="18">
      <c r="A10" s="344" t="s">
        <v>151</v>
      </c>
      <c r="B10" s="322" t="s">
        <v>29</v>
      </c>
      <c r="C10" s="9">
        <v>0</v>
      </c>
      <c r="D10" s="362">
        <v>0</v>
      </c>
      <c r="E10" s="7">
        <v>2</v>
      </c>
      <c r="F10" s="7">
        <v>0</v>
      </c>
      <c r="G10" s="7">
        <v>0</v>
      </c>
      <c r="H10" s="7">
        <v>0</v>
      </c>
      <c r="I10" s="7">
        <v>15</v>
      </c>
      <c r="J10" s="7">
        <v>4</v>
      </c>
      <c r="K10" s="7">
        <v>12</v>
      </c>
      <c r="L10" s="7">
        <v>10</v>
      </c>
      <c r="M10" s="7">
        <v>42</v>
      </c>
      <c r="N10" s="7">
        <v>37</v>
      </c>
      <c r="O10" s="7">
        <v>0</v>
      </c>
      <c r="P10" s="7">
        <v>0</v>
      </c>
      <c r="Q10" s="7">
        <v>4</v>
      </c>
      <c r="R10" s="12">
        <v>1</v>
      </c>
      <c r="S10" s="58">
        <v>3</v>
      </c>
      <c r="T10" s="58">
        <v>130</v>
      </c>
      <c r="U10" s="34">
        <v>8</v>
      </c>
      <c r="V10" s="7">
        <v>0</v>
      </c>
      <c r="W10" s="32">
        <v>80</v>
      </c>
    </row>
    <row r="11" spans="1:23" s="189" customFormat="1" ht="18">
      <c r="A11" s="344" t="s">
        <v>150</v>
      </c>
      <c r="B11" s="48" t="s">
        <v>30</v>
      </c>
      <c r="C11" s="9">
        <v>0</v>
      </c>
      <c r="D11" s="362">
        <v>0</v>
      </c>
      <c r="E11" s="7">
        <v>0</v>
      </c>
      <c r="F11" s="7">
        <v>0</v>
      </c>
      <c r="G11" s="7">
        <v>0</v>
      </c>
      <c r="H11" s="7">
        <v>0</v>
      </c>
      <c r="I11" s="7">
        <v>0</v>
      </c>
      <c r="J11" s="7">
        <v>0</v>
      </c>
      <c r="K11" s="7">
        <v>0</v>
      </c>
      <c r="L11" s="7">
        <v>2</v>
      </c>
      <c r="M11" s="7">
        <v>7</v>
      </c>
      <c r="N11" s="7">
        <v>8</v>
      </c>
      <c r="O11" s="7">
        <v>0</v>
      </c>
      <c r="P11" s="7">
        <v>0</v>
      </c>
      <c r="Q11" s="7">
        <v>0</v>
      </c>
      <c r="R11" s="12">
        <v>0</v>
      </c>
      <c r="S11" s="58">
        <v>0</v>
      </c>
      <c r="T11" s="58">
        <v>17</v>
      </c>
      <c r="U11" s="34">
        <v>0</v>
      </c>
      <c r="V11" s="7">
        <v>0</v>
      </c>
      <c r="W11" s="32">
        <v>6</v>
      </c>
    </row>
    <row r="12" spans="1:23" s="189" customFormat="1" ht="18">
      <c r="A12" s="344" t="s">
        <v>149</v>
      </c>
      <c r="B12" s="322" t="s">
        <v>31</v>
      </c>
      <c r="C12" s="9">
        <v>0</v>
      </c>
      <c r="D12" s="362">
        <v>1</v>
      </c>
      <c r="E12" s="7">
        <v>2</v>
      </c>
      <c r="F12" s="7">
        <v>3</v>
      </c>
      <c r="G12" s="7">
        <v>1</v>
      </c>
      <c r="H12" s="7">
        <v>2</v>
      </c>
      <c r="I12" s="7">
        <v>13</v>
      </c>
      <c r="J12" s="7">
        <v>8</v>
      </c>
      <c r="K12" s="7">
        <v>29</v>
      </c>
      <c r="L12" s="7">
        <v>27</v>
      </c>
      <c r="M12" s="7">
        <v>103</v>
      </c>
      <c r="N12" s="7">
        <v>72</v>
      </c>
      <c r="O12" s="7">
        <v>0</v>
      </c>
      <c r="P12" s="7">
        <v>0</v>
      </c>
      <c r="Q12" s="7">
        <v>6</v>
      </c>
      <c r="R12" s="12">
        <v>5</v>
      </c>
      <c r="S12" s="58">
        <v>14</v>
      </c>
      <c r="T12" s="58">
        <v>286</v>
      </c>
      <c r="U12" s="34">
        <v>8</v>
      </c>
      <c r="V12" s="7">
        <v>33</v>
      </c>
      <c r="W12" s="32">
        <v>134</v>
      </c>
    </row>
    <row r="13" spans="1:23" s="189" customFormat="1" ht="18">
      <c r="A13" s="344" t="s">
        <v>148</v>
      </c>
      <c r="B13" s="322" t="s">
        <v>32</v>
      </c>
      <c r="C13" s="9">
        <v>4</v>
      </c>
      <c r="D13" s="362">
        <v>1</v>
      </c>
      <c r="E13" s="7">
        <v>4</v>
      </c>
      <c r="F13" s="7">
        <v>0</v>
      </c>
      <c r="G13" s="7">
        <v>1</v>
      </c>
      <c r="H13" s="7">
        <v>0</v>
      </c>
      <c r="I13" s="7">
        <v>5</v>
      </c>
      <c r="J13" s="7">
        <v>2</v>
      </c>
      <c r="K13" s="7">
        <v>22</v>
      </c>
      <c r="L13" s="7">
        <v>11</v>
      </c>
      <c r="M13" s="7">
        <v>48</v>
      </c>
      <c r="N13" s="7">
        <v>23</v>
      </c>
      <c r="O13" s="7">
        <v>0</v>
      </c>
      <c r="P13" s="7">
        <v>0</v>
      </c>
      <c r="Q13" s="7">
        <v>3</v>
      </c>
      <c r="R13" s="12">
        <v>2</v>
      </c>
      <c r="S13" s="58">
        <v>3</v>
      </c>
      <c r="T13" s="58">
        <v>129</v>
      </c>
      <c r="U13" s="34">
        <v>5</v>
      </c>
      <c r="V13" s="7">
        <v>0</v>
      </c>
      <c r="W13" s="32">
        <v>51</v>
      </c>
    </row>
    <row r="14" spans="1:23" s="189" customFormat="1" ht="18">
      <c r="A14" s="344" t="s">
        <v>147</v>
      </c>
      <c r="B14" s="322" t="s">
        <v>33</v>
      </c>
      <c r="C14" s="9">
        <v>7</v>
      </c>
      <c r="D14" s="362">
        <v>5</v>
      </c>
      <c r="E14" s="7">
        <v>5</v>
      </c>
      <c r="F14" s="7">
        <v>12</v>
      </c>
      <c r="G14" s="7">
        <v>0</v>
      </c>
      <c r="H14" s="7">
        <v>0</v>
      </c>
      <c r="I14" s="7">
        <v>137</v>
      </c>
      <c r="J14" s="7">
        <v>36</v>
      </c>
      <c r="K14" s="7">
        <v>48</v>
      </c>
      <c r="L14" s="7">
        <v>20</v>
      </c>
      <c r="M14" s="7">
        <v>175</v>
      </c>
      <c r="N14" s="7">
        <v>110</v>
      </c>
      <c r="O14" s="7">
        <v>1</v>
      </c>
      <c r="P14" s="7">
        <v>2</v>
      </c>
      <c r="Q14" s="7">
        <v>23</v>
      </c>
      <c r="R14" s="12">
        <v>20</v>
      </c>
      <c r="S14" s="58">
        <v>9</v>
      </c>
      <c r="T14" s="58">
        <v>610</v>
      </c>
      <c r="U14" s="34">
        <v>32</v>
      </c>
      <c r="V14" s="7">
        <v>1</v>
      </c>
      <c r="W14" s="32">
        <v>305</v>
      </c>
    </row>
    <row r="15" spans="1:23" s="189" customFormat="1" ht="18">
      <c r="A15" s="344" t="s">
        <v>146</v>
      </c>
      <c r="B15" s="322" t="s">
        <v>34</v>
      </c>
      <c r="C15" s="9" t="s">
        <v>917</v>
      </c>
      <c r="D15" s="362" t="s">
        <v>917</v>
      </c>
      <c r="E15" s="7" t="s">
        <v>917</v>
      </c>
      <c r="F15" s="7" t="s">
        <v>917</v>
      </c>
      <c r="G15" s="7" t="s">
        <v>917</v>
      </c>
      <c r="H15" s="7" t="s">
        <v>917</v>
      </c>
      <c r="I15" s="7" t="s">
        <v>917</v>
      </c>
      <c r="J15" s="7" t="s">
        <v>917</v>
      </c>
      <c r="K15" s="7" t="s">
        <v>917</v>
      </c>
      <c r="L15" s="7" t="s">
        <v>917</v>
      </c>
      <c r="M15" s="7" t="s">
        <v>917</v>
      </c>
      <c r="N15" s="7" t="s">
        <v>917</v>
      </c>
      <c r="O15" s="7" t="s">
        <v>917</v>
      </c>
      <c r="P15" s="7" t="s">
        <v>917</v>
      </c>
      <c r="Q15" s="7" t="s">
        <v>917</v>
      </c>
      <c r="R15" s="12" t="s">
        <v>917</v>
      </c>
      <c r="S15" s="58" t="s">
        <v>917</v>
      </c>
      <c r="T15" s="58" t="s">
        <v>917</v>
      </c>
      <c r="U15" s="34" t="s">
        <v>917</v>
      </c>
      <c r="V15" s="7" t="s">
        <v>917</v>
      </c>
      <c r="W15" s="32" t="s">
        <v>917</v>
      </c>
    </row>
    <row r="16" spans="1:23" s="189" customFormat="1" ht="18">
      <c r="A16" s="344" t="s">
        <v>145</v>
      </c>
      <c r="B16" s="322" t="s">
        <v>35</v>
      </c>
      <c r="C16" s="9">
        <v>0</v>
      </c>
      <c r="D16" s="362">
        <v>0</v>
      </c>
      <c r="E16" s="7">
        <v>3</v>
      </c>
      <c r="F16" s="7">
        <v>0</v>
      </c>
      <c r="G16" s="7">
        <v>0</v>
      </c>
      <c r="H16" s="7">
        <v>0</v>
      </c>
      <c r="I16" s="7">
        <v>0</v>
      </c>
      <c r="J16" s="7">
        <v>0</v>
      </c>
      <c r="K16" s="7">
        <v>0</v>
      </c>
      <c r="L16" s="7">
        <v>4</v>
      </c>
      <c r="M16" s="7">
        <v>11</v>
      </c>
      <c r="N16" s="7">
        <v>18</v>
      </c>
      <c r="O16" s="7">
        <v>0</v>
      </c>
      <c r="P16" s="7">
        <v>0</v>
      </c>
      <c r="Q16" s="7">
        <v>0</v>
      </c>
      <c r="R16" s="12">
        <v>1</v>
      </c>
      <c r="S16" s="58">
        <v>2</v>
      </c>
      <c r="T16" s="58">
        <v>39</v>
      </c>
      <c r="U16" s="34">
        <v>3</v>
      </c>
      <c r="V16" s="7">
        <v>0</v>
      </c>
      <c r="W16" s="32">
        <v>14</v>
      </c>
    </row>
    <row r="17" spans="1:23" s="189" customFormat="1" ht="18">
      <c r="A17" s="344" t="s">
        <v>144</v>
      </c>
      <c r="B17" s="322" t="s">
        <v>36</v>
      </c>
      <c r="C17" s="9">
        <v>0</v>
      </c>
      <c r="D17" s="362">
        <v>0</v>
      </c>
      <c r="E17" s="7">
        <v>0</v>
      </c>
      <c r="F17" s="7">
        <v>0</v>
      </c>
      <c r="G17" s="7">
        <v>0</v>
      </c>
      <c r="H17" s="7">
        <v>0</v>
      </c>
      <c r="I17" s="7">
        <v>0</v>
      </c>
      <c r="J17" s="7">
        <v>0</v>
      </c>
      <c r="K17" s="7">
        <v>0</v>
      </c>
      <c r="L17" s="7">
        <v>0</v>
      </c>
      <c r="M17" s="7">
        <v>0</v>
      </c>
      <c r="N17" s="7">
        <v>0</v>
      </c>
      <c r="O17" s="7">
        <v>0</v>
      </c>
      <c r="P17" s="7">
        <v>0</v>
      </c>
      <c r="Q17" s="7">
        <v>0</v>
      </c>
      <c r="R17" s="12">
        <v>0</v>
      </c>
      <c r="S17" s="58">
        <v>0</v>
      </c>
      <c r="T17" s="58">
        <v>0</v>
      </c>
      <c r="U17" s="34">
        <v>0</v>
      </c>
      <c r="V17" s="7">
        <v>0</v>
      </c>
      <c r="W17" s="32">
        <v>0</v>
      </c>
    </row>
    <row r="18" spans="1:23" s="189" customFormat="1" ht="18">
      <c r="A18" s="344" t="s">
        <v>143</v>
      </c>
      <c r="B18" s="322" t="s">
        <v>37</v>
      </c>
      <c r="C18" s="9">
        <v>2</v>
      </c>
      <c r="D18" s="362">
        <v>4</v>
      </c>
      <c r="E18" s="7">
        <v>6</v>
      </c>
      <c r="F18" s="7">
        <v>1</v>
      </c>
      <c r="G18" s="7">
        <v>0</v>
      </c>
      <c r="H18" s="7">
        <v>0</v>
      </c>
      <c r="I18" s="7">
        <v>56</v>
      </c>
      <c r="J18" s="7">
        <v>25</v>
      </c>
      <c r="K18" s="7">
        <v>90</v>
      </c>
      <c r="L18" s="7">
        <v>61</v>
      </c>
      <c r="M18" s="7">
        <v>149</v>
      </c>
      <c r="N18" s="7">
        <v>99</v>
      </c>
      <c r="O18" s="7">
        <v>0</v>
      </c>
      <c r="P18" s="7">
        <v>1</v>
      </c>
      <c r="Q18" s="7">
        <v>8</v>
      </c>
      <c r="R18" s="12">
        <v>6</v>
      </c>
      <c r="S18" s="58">
        <v>9</v>
      </c>
      <c r="T18" s="58">
        <v>517</v>
      </c>
      <c r="U18" s="34">
        <v>20</v>
      </c>
      <c r="V18" s="7">
        <v>39</v>
      </c>
      <c r="W18" s="32">
        <v>264</v>
      </c>
    </row>
    <row r="19" spans="1:23" s="189" customFormat="1" ht="18">
      <c r="A19" s="344" t="s">
        <v>142</v>
      </c>
      <c r="B19" s="322" t="s">
        <v>38</v>
      </c>
      <c r="C19" s="9" t="s">
        <v>917</v>
      </c>
      <c r="D19" s="362" t="s">
        <v>917</v>
      </c>
      <c r="E19" s="7" t="s">
        <v>917</v>
      </c>
      <c r="F19" s="7" t="s">
        <v>917</v>
      </c>
      <c r="G19" s="7" t="s">
        <v>917</v>
      </c>
      <c r="H19" s="7" t="s">
        <v>917</v>
      </c>
      <c r="I19" s="7" t="s">
        <v>917</v>
      </c>
      <c r="J19" s="7" t="s">
        <v>917</v>
      </c>
      <c r="K19" s="7" t="s">
        <v>917</v>
      </c>
      <c r="L19" s="7" t="s">
        <v>917</v>
      </c>
      <c r="M19" s="7" t="s">
        <v>917</v>
      </c>
      <c r="N19" s="7" t="s">
        <v>917</v>
      </c>
      <c r="O19" s="7" t="s">
        <v>917</v>
      </c>
      <c r="P19" s="7" t="s">
        <v>917</v>
      </c>
      <c r="Q19" s="7" t="s">
        <v>917</v>
      </c>
      <c r="R19" s="12" t="s">
        <v>917</v>
      </c>
      <c r="S19" s="58" t="s">
        <v>917</v>
      </c>
      <c r="T19" s="58" t="s">
        <v>917</v>
      </c>
      <c r="U19" s="34" t="s">
        <v>917</v>
      </c>
      <c r="V19" s="7" t="s">
        <v>917</v>
      </c>
      <c r="W19" s="32" t="s">
        <v>917</v>
      </c>
    </row>
    <row r="20" spans="1:23" s="189" customFormat="1" ht="18">
      <c r="A20" s="344" t="s">
        <v>157</v>
      </c>
      <c r="B20" s="322" t="s">
        <v>39</v>
      </c>
      <c r="C20" s="9">
        <v>0</v>
      </c>
      <c r="D20" s="362">
        <v>0</v>
      </c>
      <c r="E20" s="7">
        <v>0</v>
      </c>
      <c r="F20" s="7">
        <v>0</v>
      </c>
      <c r="G20" s="7">
        <v>0</v>
      </c>
      <c r="H20" s="7">
        <v>0</v>
      </c>
      <c r="I20" s="7">
        <v>3</v>
      </c>
      <c r="J20" s="7">
        <v>1</v>
      </c>
      <c r="K20" s="7">
        <v>5</v>
      </c>
      <c r="L20" s="7">
        <v>4</v>
      </c>
      <c r="M20" s="7">
        <v>12</v>
      </c>
      <c r="N20" s="7">
        <v>15</v>
      </c>
      <c r="O20" s="7">
        <v>0</v>
      </c>
      <c r="P20" s="7">
        <v>0</v>
      </c>
      <c r="Q20" s="7">
        <v>1</v>
      </c>
      <c r="R20" s="12">
        <v>0</v>
      </c>
      <c r="S20" s="58">
        <v>1</v>
      </c>
      <c r="T20" s="58">
        <v>42</v>
      </c>
      <c r="U20" s="34">
        <v>0</v>
      </c>
      <c r="V20" s="7">
        <v>3</v>
      </c>
      <c r="W20" s="32">
        <v>15</v>
      </c>
    </row>
    <row r="21" spans="1:23" s="189" customFormat="1" ht="18">
      <c r="A21" s="344" t="s">
        <v>156</v>
      </c>
      <c r="B21" s="322" t="s">
        <v>40</v>
      </c>
      <c r="C21" s="9">
        <v>1</v>
      </c>
      <c r="D21" s="362">
        <v>0</v>
      </c>
      <c r="E21" s="7">
        <v>1</v>
      </c>
      <c r="F21" s="7">
        <v>1</v>
      </c>
      <c r="G21" s="7">
        <v>0</v>
      </c>
      <c r="H21" s="7">
        <v>0</v>
      </c>
      <c r="I21" s="7">
        <v>2</v>
      </c>
      <c r="J21" s="7">
        <v>1</v>
      </c>
      <c r="K21" s="7">
        <v>6</v>
      </c>
      <c r="L21" s="7">
        <v>7</v>
      </c>
      <c r="M21" s="7">
        <v>33</v>
      </c>
      <c r="N21" s="7">
        <v>17</v>
      </c>
      <c r="O21" s="7">
        <v>0</v>
      </c>
      <c r="P21" s="7">
        <v>0</v>
      </c>
      <c r="Q21" s="7">
        <v>0</v>
      </c>
      <c r="R21" s="12">
        <v>0</v>
      </c>
      <c r="S21" s="58">
        <v>0</v>
      </c>
      <c r="T21" s="58">
        <v>69</v>
      </c>
      <c r="U21" s="34">
        <v>5</v>
      </c>
      <c r="V21" s="7">
        <v>4</v>
      </c>
      <c r="W21" s="32">
        <v>35</v>
      </c>
    </row>
    <row r="22" spans="1:23" s="189" customFormat="1" ht="18">
      <c r="A22" s="344" t="s">
        <v>141</v>
      </c>
      <c r="B22" s="322" t="s">
        <v>41</v>
      </c>
      <c r="C22" s="9">
        <v>33</v>
      </c>
      <c r="D22" s="362">
        <v>26</v>
      </c>
      <c r="E22" s="7">
        <v>8</v>
      </c>
      <c r="F22" s="7">
        <v>6</v>
      </c>
      <c r="G22" s="7">
        <v>0</v>
      </c>
      <c r="H22" s="7">
        <v>0</v>
      </c>
      <c r="I22" s="7">
        <v>103</v>
      </c>
      <c r="J22" s="7">
        <v>67</v>
      </c>
      <c r="K22" s="7">
        <v>373</v>
      </c>
      <c r="L22" s="7">
        <v>275</v>
      </c>
      <c r="M22" s="7">
        <v>26</v>
      </c>
      <c r="N22" s="7">
        <v>22</v>
      </c>
      <c r="O22" s="7">
        <v>0</v>
      </c>
      <c r="P22" s="7">
        <v>0</v>
      </c>
      <c r="Q22" s="7">
        <v>2</v>
      </c>
      <c r="R22" s="12">
        <v>3</v>
      </c>
      <c r="S22" s="58">
        <v>5</v>
      </c>
      <c r="T22" s="58">
        <v>949</v>
      </c>
      <c r="U22" s="34">
        <v>56</v>
      </c>
      <c r="V22" s="7">
        <v>84</v>
      </c>
      <c r="W22" s="32">
        <v>419</v>
      </c>
    </row>
    <row r="23" spans="1:23" s="189" customFormat="1" ht="18">
      <c r="A23" s="344" t="s">
        <v>140</v>
      </c>
      <c r="B23" s="322" t="s">
        <v>42</v>
      </c>
      <c r="C23" s="9">
        <v>0</v>
      </c>
      <c r="D23" s="362">
        <v>0</v>
      </c>
      <c r="E23" s="7">
        <v>0</v>
      </c>
      <c r="F23" s="7">
        <v>0</v>
      </c>
      <c r="G23" s="7">
        <v>0</v>
      </c>
      <c r="H23" s="7">
        <v>0</v>
      </c>
      <c r="I23" s="7">
        <v>0</v>
      </c>
      <c r="J23" s="7">
        <v>0</v>
      </c>
      <c r="K23" s="7">
        <v>0</v>
      </c>
      <c r="L23" s="7">
        <v>0</v>
      </c>
      <c r="M23" s="7">
        <v>0</v>
      </c>
      <c r="N23" s="7">
        <v>0</v>
      </c>
      <c r="O23" s="7">
        <v>0</v>
      </c>
      <c r="P23" s="7">
        <v>0</v>
      </c>
      <c r="Q23" s="7">
        <v>0</v>
      </c>
      <c r="R23" s="12">
        <v>0</v>
      </c>
      <c r="S23" s="58">
        <v>0</v>
      </c>
      <c r="T23" s="58">
        <v>0</v>
      </c>
      <c r="U23" s="34">
        <v>0</v>
      </c>
      <c r="V23" s="7">
        <v>0</v>
      </c>
      <c r="W23" s="32">
        <v>0</v>
      </c>
    </row>
    <row r="24" spans="1:23" s="189" customFormat="1" ht="18">
      <c r="A24" s="344" t="s">
        <v>139</v>
      </c>
      <c r="B24" s="322" t="s">
        <v>43</v>
      </c>
      <c r="C24" s="9">
        <v>0</v>
      </c>
      <c r="D24" s="362">
        <v>1</v>
      </c>
      <c r="E24" s="7">
        <v>3</v>
      </c>
      <c r="F24" s="7">
        <v>0</v>
      </c>
      <c r="G24" s="7">
        <v>0</v>
      </c>
      <c r="H24" s="7">
        <v>0</v>
      </c>
      <c r="I24" s="7">
        <v>5</v>
      </c>
      <c r="J24" s="7">
        <v>0</v>
      </c>
      <c r="K24" s="7">
        <v>8</v>
      </c>
      <c r="L24" s="7">
        <v>2</v>
      </c>
      <c r="M24" s="7">
        <v>37</v>
      </c>
      <c r="N24" s="7">
        <v>16</v>
      </c>
      <c r="O24" s="7">
        <v>0</v>
      </c>
      <c r="P24" s="7">
        <v>0</v>
      </c>
      <c r="Q24" s="7">
        <v>1</v>
      </c>
      <c r="R24" s="12">
        <v>3</v>
      </c>
      <c r="S24" s="58">
        <v>2</v>
      </c>
      <c r="T24" s="58">
        <v>78</v>
      </c>
      <c r="U24" s="34">
        <v>4</v>
      </c>
      <c r="V24" s="7">
        <v>2</v>
      </c>
      <c r="W24" s="32">
        <v>31</v>
      </c>
    </row>
    <row r="25" spans="1:23" s="189" customFormat="1" ht="18">
      <c r="A25" s="344" t="s">
        <v>138</v>
      </c>
      <c r="B25" s="322" t="s">
        <v>44</v>
      </c>
      <c r="C25" s="9">
        <v>2</v>
      </c>
      <c r="D25" s="362">
        <v>2</v>
      </c>
      <c r="E25" s="7">
        <v>7</v>
      </c>
      <c r="F25" s="7">
        <v>8</v>
      </c>
      <c r="G25" s="7">
        <v>2</v>
      </c>
      <c r="H25" s="7">
        <v>0</v>
      </c>
      <c r="I25" s="7">
        <v>100</v>
      </c>
      <c r="J25" s="7">
        <v>28</v>
      </c>
      <c r="K25" s="7">
        <v>72</v>
      </c>
      <c r="L25" s="7">
        <v>26</v>
      </c>
      <c r="M25" s="7">
        <v>73</v>
      </c>
      <c r="N25" s="7">
        <v>42</v>
      </c>
      <c r="O25" s="7">
        <v>1</v>
      </c>
      <c r="P25" s="7">
        <v>0</v>
      </c>
      <c r="Q25" s="7">
        <v>6</v>
      </c>
      <c r="R25" s="12">
        <v>3</v>
      </c>
      <c r="S25" s="58">
        <v>17</v>
      </c>
      <c r="T25" s="58">
        <v>389</v>
      </c>
      <c r="U25" s="34">
        <v>21</v>
      </c>
      <c r="V25" s="7">
        <v>35</v>
      </c>
      <c r="W25" s="32">
        <v>239</v>
      </c>
    </row>
    <row r="26" spans="1:23" s="189" customFormat="1" ht="18">
      <c r="A26" s="344" t="s">
        <v>137</v>
      </c>
      <c r="B26" s="322" t="s">
        <v>45</v>
      </c>
      <c r="C26" s="9">
        <v>1</v>
      </c>
      <c r="D26" s="362">
        <v>0</v>
      </c>
      <c r="E26" s="7">
        <v>3</v>
      </c>
      <c r="F26" s="7">
        <v>1</v>
      </c>
      <c r="G26" s="7">
        <v>0</v>
      </c>
      <c r="H26" s="7">
        <v>0</v>
      </c>
      <c r="I26" s="7">
        <v>4</v>
      </c>
      <c r="J26" s="7">
        <v>5</v>
      </c>
      <c r="K26" s="7">
        <v>22</v>
      </c>
      <c r="L26" s="7">
        <v>10</v>
      </c>
      <c r="M26" s="7">
        <v>66</v>
      </c>
      <c r="N26" s="7">
        <v>21</v>
      </c>
      <c r="O26" s="7">
        <v>0</v>
      </c>
      <c r="P26" s="7">
        <v>0</v>
      </c>
      <c r="Q26" s="7">
        <v>3</v>
      </c>
      <c r="R26" s="12">
        <v>4</v>
      </c>
      <c r="S26" s="58">
        <v>3</v>
      </c>
      <c r="T26" s="58">
        <v>143</v>
      </c>
      <c r="U26" s="34">
        <v>7</v>
      </c>
      <c r="V26" s="7">
        <v>0</v>
      </c>
      <c r="W26" s="32">
        <v>80</v>
      </c>
    </row>
    <row r="27" spans="1:23" s="189" customFormat="1" ht="18">
      <c r="A27" s="344" t="s">
        <v>136</v>
      </c>
      <c r="B27" s="322" t="s">
        <v>46</v>
      </c>
      <c r="C27" s="9">
        <v>0</v>
      </c>
      <c r="D27" s="362">
        <v>0</v>
      </c>
      <c r="E27" s="7">
        <v>3</v>
      </c>
      <c r="F27" s="7">
        <v>4</v>
      </c>
      <c r="G27" s="7">
        <v>0</v>
      </c>
      <c r="H27" s="7">
        <v>2</v>
      </c>
      <c r="I27" s="7">
        <v>14</v>
      </c>
      <c r="J27" s="7">
        <v>9</v>
      </c>
      <c r="K27" s="7">
        <v>12</v>
      </c>
      <c r="L27" s="7">
        <v>3</v>
      </c>
      <c r="M27" s="7">
        <v>75</v>
      </c>
      <c r="N27" s="7">
        <v>56</v>
      </c>
      <c r="O27" s="7">
        <v>0</v>
      </c>
      <c r="P27" s="7">
        <v>0</v>
      </c>
      <c r="Q27" s="7">
        <v>8</v>
      </c>
      <c r="R27" s="12">
        <v>3</v>
      </c>
      <c r="S27" s="58">
        <v>0</v>
      </c>
      <c r="T27" s="58">
        <v>189</v>
      </c>
      <c r="U27" s="34">
        <v>17</v>
      </c>
      <c r="V27" s="7">
        <v>0</v>
      </c>
      <c r="W27" s="32">
        <v>88</v>
      </c>
    </row>
    <row r="28" spans="1:23" s="189" customFormat="1" ht="18">
      <c r="A28" s="344" t="s">
        <v>135</v>
      </c>
      <c r="B28" s="322" t="s">
        <v>47</v>
      </c>
      <c r="C28" s="9">
        <v>0</v>
      </c>
      <c r="D28" s="362">
        <v>1</v>
      </c>
      <c r="E28" s="7">
        <v>2</v>
      </c>
      <c r="F28" s="7">
        <v>2</v>
      </c>
      <c r="G28" s="7">
        <v>0</v>
      </c>
      <c r="H28" s="7">
        <v>0</v>
      </c>
      <c r="I28" s="7">
        <v>27</v>
      </c>
      <c r="J28" s="7">
        <v>10</v>
      </c>
      <c r="K28" s="7">
        <v>36</v>
      </c>
      <c r="L28" s="7">
        <v>27</v>
      </c>
      <c r="M28" s="7">
        <v>89</v>
      </c>
      <c r="N28" s="7">
        <v>60</v>
      </c>
      <c r="O28" s="7">
        <v>0</v>
      </c>
      <c r="P28" s="7">
        <v>2</v>
      </c>
      <c r="Q28" s="7">
        <v>11</v>
      </c>
      <c r="R28" s="12">
        <v>3</v>
      </c>
      <c r="S28" s="58">
        <v>4</v>
      </c>
      <c r="T28" s="58">
        <v>274</v>
      </c>
      <c r="U28" s="34">
        <v>4</v>
      </c>
      <c r="V28" s="7">
        <v>0</v>
      </c>
      <c r="W28" s="32">
        <v>118</v>
      </c>
    </row>
    <row r="29" spans="1:23" s="189" customFormat="1" ht="18">
      <c r="A29" s="344" t="s">
        <v>134</v>
      </c>
      <c r="B29" s="322" t="s">
        <v>48</v>
      </c>
      <c r="C29" s="9">
        <v>0</v>
      </c>
      <c r="D29" s="362">
        <v>0</v>
      </c>
      <c r="E29" s="7">
        <v>0</v>
      </c>
      <c r="F29" s="7">
        <v>0</v>
      </c>
      <c r="G29" s="7">
        <v>0</v>
      </c>
      <c r="H29" s="7">
        <v>1</v>
      </c>
      <c r="I29" s="7">
        <v>8</v>
      </c>
      <c r="J29" s="7">
        <v>2</v>
      </c>
      <c r="K29" s="7">
        <v>3</v>
      </c>
      <c r="L29" s="7">
        <v>4</v>
      </c>
      <c r="M29" s="7">
        <v>18</v>
      </c>
      <c r="N29" s="7">
        <v>20</v>
      </c>
      <c r="O29" s="7">
        <v>0</v>
      </c>
      <c r="P29" s="7">
        <v>0</v>
      </c>
      <c r="Q29" s="7">
        <v>2</v>
      </c>
      <c r="R29" s="12">
        <v>1</v>
      </c>
      <c r="S29" s="58">
        <v>1</v>
      </c>
      <c r="T29" s="58">
        <v>60</v>
      </c>
      <c r="U29" s="34">
        <v>4</v>
      </c>
      <c r="V29" s="7">
        <v>0</v>
      </c>
      <c r="W29" s="32">
        <v>26</v>
      </c>
    </row>
    <row r="30" spans="1:23" s="189" customFormat="1" ht="18">
      <c r="A30" s="344" t="s">
        <v>133</v>
      </c>
      <c r="B30" s="322" t="s">
        <v>49</v>
      </c>
      <c r="C30" s="9">
        <v>4</v>
      </c>
      <c r="D30" s="362">
        <v>2</v>
      </c>
      <c r="E30" s="7">
        <v>19</v>
      </c>
      <c r="F30" s="7">
        <v>11</v>
      </c>
      <c r="G30" s="7">
        <v>1</v>
      </c>
      <c r="H30" s="7">
        <v>1</v>
      </c>
      <c r="I30" s="7">
        <v>44</v>
      </c>
      <c r="J30" s="7">
        <v>25</v>
      </c>
      <c r="K30" s="7">
        <v>59</v>
      </c>
      <c r="L30" s="7">
        <v>49</v>
      </c>
      <c r="M30" s="7">
        <v>280</v>
      </c>
      <c r="N30" s="7">
        <v>215</v>
      </c>
      <c r="O30" s="7">
        <v>2</v>
      </c>
      <c r="P30" s="7">
        <v>0</v>
      </c>
      <c r="Q30" s="7">
        <v>15</v>
      </c>
      <c r="R30" s="12">
        <v>6</v>
      </c>
      <c r="S30" s="58">
        <v>29</v>
      </c>
      <c r="T30" s="58">
        <v>762</v>
      </c>
      <c r="U30" s="34">
        <v>38</v>
      </c>
      <c r="V30" s="7">
        <v>13</v>
      </c>
      <c r="W30" s="32">
        <v>313</v>
      </c>
    </row>
    <row r="31" spans="1:23" s="189" customFormat="1" ht="18">
      <c r="A31" s="344" t="s">
        <v>132</v>
      </c>
      <c r="B31" s="322" t="s">
        <v>50</v>
      </c>
      <c r="C31" s="9">
        <v>3</v>
      </c>
      <c r="D31" s="362">
        <v>3</v>
      </c>
      <c r="E31" s="7">
        <v>4</v>
      </c>
      <c r="F31" s="7">
        <v>4</v>
      </c>
      <c r="G31" s="7">
        <v>1</v>
      </c>
      <c r="H31" s="7">
        <v>0</v>
      </c>
      <c r="I31" s="7">
        <v>12</v>
      </c>
      <c r="J31" s="7">
        <v>5</v>
      </c>
      <c r="K31" s="7">
        <v>12</v>
      </c>
      <c r="L31" s="7">
        <v>18</v>
      </c>
      <c r="M31" s="7">
        <v>54</v>
      </c>
      <c r="N31" s="7">
        <v>62</v>
      </c>
      <c r="O31" s="7">
        <v>0</v>
      </c>
      <c r="P31" s="7">
        <v>0</v>
      </c>
      <c r="Q31" s="7">
        <v>3</v>
      </c>
      <c r="R31" s="12">
        <v>2</v>
      </c>
      <c r="S31" s="58">
        <v>4</v>
      </c>
      <c r="T31" s="58">
        <v>187</v>
      </c>
      <c r="U31" s="34">
        <v>12</v>
      </c>
      <c r="V31" s="7">
        <v>5</v>
      </c>
      <c r="W31" s="32">
        <v>50</v>
      </c>
    </row>
    <row r="32" spans="1:23" s="189" customFormat="1" ht="18">
      <c r="A32" s="344" t="s">
        <v>131</v>
      </c>
      <c r="B32" s="322" t="s">
        <v>51</v>
      </c>
      <c r="C32" s="9">
        <v>2</v>
      </c>
      <c r="D32" s="362">
        <v>3</v>
      </c>
      <c r="E32" s="7">
        <v>8</v>
      </c>
      <c r="F32" s="7">
        <v>8</v>
      </c>
      <c r="G32" s="7">
        <v>0</v>
      </c>
      <c r="H32" s="7">
        <v>1</v>
      </c>
      <c r="I32" s="7">
        <v>42</v>
      </c>
      <c r="J32" s="7">
        <v>23</v>
      </c>
      <c r="K32" s="7">
        <v>61</v>
      </c>
      <c r="L32" s="7">
        <v>39</v>
      </c>
      <c r="M32" s="7">
        <v>113</v>
      </c>
      <c r="N32" s="7">
        <v>100</v>
      </c>
      <c r="O32" s="7">
        <v>1</v>
      </c>
      <c r="P32" s="7">
        <v>0</v>
      </c>
      <c r="Q32" s="7">
        <v>9</v>
      </c>
      <c r="R32" s="12">
        <v>3</v>
      </c>
      <c r="S32" s="58">
        <v>15</v>
      </c>
      <c r="T32" s="58">
        <v>428</v>
      </c>
      <c r="U32" s="34">
        <v>11</v>
      </c>
      <c r="V32" s="7">
        <v>20</v>
      </c>
      <c r="W32" s="32">
        <v>202</v>
      </c>
    </row>
    <row r="33" spans="1:23" s="189" customFormat="1" ht="18">
      <c r="A33" s="344" t="s">
        <v>130</v>
      </c>
      <c r="B33" s="322" t="s">
        <v>52</v>
      </c>
      <c r="C33" s="9">
        <v>0</v>
      </c>
      <c r="D33" s="362">
        <v>0</v>
      </c>
      <c r="E33" s="7">
        <v>0</v>
      </c>
      <c r="F33" s="7">
        <v>0</v>
      </c>
      <c r="G33" s="7">
        <v>0</v>
      </c>
      <c r="H33" s="7">
        <v>0</v>
      </c>
      <c r="I33" s="7">
        <v>2</v>
      </c>
      <c r="J33" s="7">
        <v>1</v>
      </c>
      <c r="K33" s="7">
        <v>7</v>
      </c>
      <c r="L33" s="7">
        <v>2</v>
      </c>
      <c r="M33" s="7">
        <v>14</v>
      </c>
      <c r="N33" s="7">
        <v>10</v>
      </c>
      <c r="O33" s="7">
        <v>0</v>
      </c>
      <c r="P33" s="7">
        <v>0</v>
      </c>
      <c r="Q33" s="7">
        <v>0</v>
      </c>
      <c r="R33" s="12">
        <v>0</v>
      </c>
      <c r="S33" s="58">
        <v>0</v>
      </c>
      <c r="T33" s="58">
        <v>36</v>
      </c>
      <c r="U33" s="34">
        <v>2</v>
      </c>
      <c r="V33" s="7">
        <v>1</v>
      </c>
      <c r="W33" s="32">
        <v>24</v>
      </c>
    </row>
    <row r="34" spans="1:23" s="189" customFormat="1" ht="18">
      <c r="A34" s="344" t="s">
        <v>129</v>
      </c>
      <c r="B34" s="322" t="s">
        <v>53</v>
      </c>
      <c r="C34" s="9">
        <v>0</v>
      </c>
      <c r="D34" s="362">
        <v>0</v>
      </c>
      <c r="E34" s="7">
        <v>0</v>
      </c>
      <c r="F34" s="7">
        <v>0</v>
      </c>
      <c r="G34" s="7">
        <v>0</v>
      </c>
      <c r="H34" s="7">
        <v>0</v>
      </c>
      <c r="I34" s="7">
        <v>0</v>
      </c>
      <c r="J34" s="7">
        <v>0</v>
      </c>
      <c r="K34" s="7">
        <v>0</v>
      </c>
      <c r="L34" s="7">
        <v>0</v>
      </c>
      <c r="M34" s="7">
        <v>0</v>
      </c>
      <c r="N34" s="7">
        <v>0</v>
      </c>
      <c r="O34" s="7">
        <v>0</v>
      </c>
      <c r="P34" s="7">
        <v>0</v>
      </c>
      <c r="Q34" s="7">
        <v>0</v>
      </c>
      <c r="R34" s="12">
        <v>0</v>
      </c>
      <c r="S34" s="58">
        <v>0</v>
      </c>
      <c r="T34" s="58">
        <v>0</v>
      </c>
      <c r="U34" s="34">
        <v>0</v>
      </c>
      <c r="V34" s="7">
        <v>0</v>
      </c>
      <c r="W34" s="32">
        <v>0</v>
      </c>
    </row>
    <row r="35" spans="1:23" s="189" customFormat="1" ht="18.75" thickBot="1">
      <c r="A35" s="346" t="s">
        <v>128</v>
      </c>
      <c r="B35" s="354" t="s">
        <v>54</v>
      </c>
      <c r="C35" s="19">
        <v>12</v>
      </c>
      <c r="D35" s="363">
        <v>23</v>
      </c>
      <c r="E35" s="16">
        <v>15</v>
      </c>
      <c r="F35" s="16">
        <v>16</v>
      </c>
      <c r="G35" s="16">
        <v>1</v>
      </c>
      <c r="H35" s="16">
        <v>0</v>
      </c>
      <c r="I35" s="16">
        <v>58</v>
      </c>
      <c r="J35" s="16">
        <v>31</v>
      </c>
      <c r="K35" s="16">
        <v>143</v>
      </c>
      <c r="L35" s="16">
        <v>85</v>
      </c>
      <c r="M35" s="16">
        <v>97</v>
      </c>
      <c r="N35" s="16">
        <v>87</v>
      </c>
      <c r="O35" s="16">
        <v>1</v>
      </c>
      <c r="P35" s="16">
        <v>1</v>
      </c>
      <c r="Q35" s="16">
        <v>9</v>
      </c>
      <c r="R35" s="35">
        <v>7</v>
      </c>
      <c r="S35" s="59">
        <v>8</v>
      </c>
      <c r="T35" s="59">
        <v>594</v>
      </c>
      <c r="U35" s="21">
        <v>1</v>
      </c>
      <c r="V35" s="16">
        <v>50</v>
      </c>
      <c r="W35" s="33">
        <v>272</v>
      </c>
    </row>
    <row r="36" spans="1:23" ht="17.100000000000001" customHeight="1">
      <c r="A36" s="227" t="s">
        <v>465</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472</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4DF662DC-C6E7-46FB-9DEF-3D8B6BC673CD}"/>
    <hyperlink ref="A43" location="'Table of Contents'!A1" display="Return to Table of Contents" xr:uid="{28E720C6-8E5D-4F32-85BB-FC1BF7FEEB13}"/>
  </hyperlinks>
  <pageMargins left="0.2" right="0.2" top="0.5" bottom="0.5" header="0" footer="0"/>
  <pageSetup paperSize="5"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5753-7EE3-4C51-BA76-7A300B1EA6CD}">
  <dimension ref="A1:W43"/>
  <sheetViews>
    <sheetView showGridLines="0" zoomScaleNormal="100" workbookViewId="0"/>
  </sheetViews>
  <sheetFormatPr defaultColWidth="11" defaultRowHeight="15" customHeight="1"/>
  <cols>
    <col min="1" max="1" width="10.375" style="50" customWidth="1"/>
    <col min="2" max="2" width="39.2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1023" t="s">
        <v>918</v>
      </c>
    </row>
    <row r="2" spans="1:23" ht="114.6" customHeight="1">
      <c r="A2" s="1143" t="s">
        <v>512</v>
      </c>
      <c r="B2" s="1128"/>
      <c r="C2" s="1128"/>
      <c r="D2" s="1128"/>
      <c r="E2" s="1128"/>
      <c r="F2" s="1128"/>
      <c r="G2" s="1128"/>
      <c r="H2" s="1128"/>
      <c r="I2" s="1128"/>
      <c r="J2" s="1128"/>
      <c r="K2" s="1128"/>
      <c r="L2" s="1128"/>
      <c r="M2" s="1128"/>
      <c r="N2" s="1128"/>
      <c r="O2" s="1128"/>
      <c r="P2" s="1128"/>
      <c r="Q2" s="1128"/>
      <c r="R2" s="1128"/>
      <c r="S2" s="1128"/>
      <c r="T2" s="1128"/>
      <c r="U2" s="1128"/>
      <c r="V2" s="1128"/>
      <c r="W2" s="1128"/>
    </row>
    <row r="3" spans="1:23" ht="30.6" customHeight="1" thickBot="1">
      <c r="A3" s="1321" t="s">
        <v>916</v>
      </c>
      <c r="B3" s="1321"/>
      <c r="C3" s="1321"/>
      <c r="D3" s="1321"/>
      <c r="E3" s="1321"/>
      <c r="F3" s="1321"/>
      <c r="G3" s="1321"/>
      <c r="H3" s="1321"/>
      <c r="I3" s="1321"/>
      <c r="J3" s="1321"/>
      <c r="K3" s="1321"/>
      <c r="L3" s="1321"/>
      <c r="M3" s="1321"/>
      <c r="N3" s="1321"/>
      <c r="O3" s="1321"/>
      <c r="P3" s="1321"/>
      <c r="Q3" s="1321"/>
      <c r="R3" s="1321"/>
      <c r="S3" s="1321"/>
      <c r="T3" s="1321"/>
      <c r="U3" s="1321"/>
      <c r="V3" s="1321"/>
      <c r="W3" s="1321"/>
    </row>
    <row r="4" spans="1:23" ht="17.100000000000001" customHeight="1">
      <c r="A4" s="1275" t="s">
        <v>360</v>
      </c>
      <c r="B4" s="1266" t="s">
        <v>359</v>
      </c>
      <c r="C4" s="1295" t="s">
        <v>475</v>
      </c>
      <c r="D4" s="1296"/>
      <c r="E4" s="1296"/>
      <c r="F4" s="1296"/>
      <c r="G4" s="1296"/>
      <c r="H4" s="1296"/>
      <c r="I4" s="1296"/>
      <c r="J4" s="1296"/>
      <c r="K4" s="1296"/>
      <c r="L4" s="1296"/>
      <c r="M4" s="1296"/>
      <c r="N4" s="1296"/>
      <c r="O4" s="1296"/>
      <c r="P4" s="1296"/>
      <c r="Q4" s="1296"/>
      <c r="R4" s="1296"/>
      <c r="S4" s="1296"/>
      <c r="T4" s="1297"/>
      <c r="U4" s="1298" t="s">
        <v>118</v>
      </c>
      <c r="V4" s="1265"/>
      <c r="W4" s="1299"/>
    </row>
    <row r="5" spans="1:23" ht="35.1" customHeight="1">
      <c r="A5" s="1276"/>
      <c r="B5" s="1278"/>
      <c r="C5" s="1306" t="s">
        <v>64</v>
      </c>
      <c r="D5" s="1302"/>
      <c r="E5" s="1302" t="s">
        <v>123</v>
      </c>
      <c r="F5" s="1302"/>
      <c r="G5" s="1302" t="s">
        <v>122</v>
      </c>
      <c r="H5" s="1302"/>
      <c r="I5" s="1302" t="s">
        <v>353</v>
      </c>
      <c r="J5" s="1302"/>
      <c r="K5" s="1302" t="s">
        <v>362</v>
      </c>
      <c r="L5" s="1302"/>
      <c r="M5" s="1302" t="s">
        <v>12</v>
      </c>
      <c r="N5" s="1302"/>
      <c r="O5" s="1302" t="s">
        <v>363</v>
      </c>
      <c r="P5" s="1302"/>
      <c r="Q5" s="1302" t="s">
        <v>21</v>
      </c>
      <c r="R5" s="1303"/>
      <c r="S5" s="974" t="s">
        <v>7</v>
      </c>
      <c r="T5" s="974" t="s">
        <v>119</v>
      </c>
      <c r="U5" s="1300"/>
      <c r="V5" s="1267"/>
      <c r="W5" s="1301"/>
    </row>
    <row r="6" spans="1:23" ht="17.100000000000001" customHeight="1">
      <c r="A6" s="1277"/>
      <c r="B6" s="1162"/>
      <c r="C6" s="975" t="s">
        <v>18</v>
      </c>
      <c r="D6" s="976" t="s">
        <v>24</v>
      </c>
      <c r="E6" s="976" t="s">
        <v>18</v>
      </c>
      <c r="F6" s="976" t="s">
        <v>24</v>
      </c>
      <c r="G6" s="976" t="s">
        <v>18</v>
      </c>
      <c r="H6" s="976" t="s">
        <v>24</v>
      </c>
      <c r="I6" s="976" t="s">
        <v>18</v>
      </c>
      <c r="J6" s="976" t="s">
        <v>24</v>
      </c>
      <c r="K6" s="976" t="s">
        <v>18</v>
      </c>
      <c r="L6" s="976" t="s">
        <v>24</v>
      </c>
      <c r="M6" s="976" t="s">
        <v>18</v>
      </c>
      <c r="N6" s="976" t="s">
        <v>24</v>
      </c>
      <c r="O6" s="976" t="s">
        <v>18</v>
      </c>
      <c r="P6" s="976" t="s">
        <v>24</v>
      </c>
      <c r="Q6" s="976" t="s">
        <v>18</v>
      </c>
      <c r="R6" s="977" t="s">
        <v>24</v>
      </c>
      <c r="S6" s="974" t="s">
        <v>117</v>
      </c>
      <c r="T6" s="974" t="s">
        <v>7</v>
      </c>
      <c r="U6" s="975" t="s">
        <v>116</v>
      </c>
      <c r="V6" s="976" t="s">
        <v>115</v>
      </c>
      <c r="W6" s="978" t="s">
        <v>114</v>
      </c>
    </row>
    <row r="7" spans="1:23" ht="18">
      <c r="A7" s="979" t="s">
        <v>154</v>
      </c>
      <c r="B7" s="980" t="s">
        <v>26</v>
      </c>
      <c r="C7" s="981">
        <v>107</v>
      </c>
      <c r="D7" s="982">
        <v>88</v>
      </c>
      <c r="E7" s="983">
        <v>188</v>
      </c>
      <c r="F7" s="983">
        <v>93</v>
      </c>
      <c r="G7" s="983">
        <v>13</v>
      </c>
      <c r="H7" s="983">
        <v>8</v>
      </c>
      <c r="I7" s="983">
        <v>1124</v>
      </c>
      <c r="J7" s="983">
        <v>390</v>
      </c>
      <c r="K7" s="983">
        <v>1616</v>
      </c>
      <c r="L7" s="983">
        <v>874</v>
      </c>
      <c r="M7" s="983">
        <v>2928</v>
      </c>
      <c r="N7" s="983">
        <v>1491</v>
      </c>
      <c r="O7" s="983">
        <v>10</v>
      </c>
      <c r="P7" s="983">
        <v>9</v>
      </c>
      <c r="Q7" s="983">
        <v>207</v>
      </c>
      <c r="R7" s="984">
        <v>108</v>
      </c>
      <c r="S7" s="985">
        <v>214</v>
      </c>
      <c r="T7" s="985">
        <v>9468</v>
      </c>
      <c r="U7" s="981">
        <v>402</v>
      </c>
      <c r="V7" s="983">
        <v>432</v>
      </c>
      <c r="W7" s="986">
        <v>4275</v>
      </c>
    </row>
    <row r="8" spans="1:23" ht="18">
      <c r="A8" s="342" t="s">
        <v>153</v>
      </c>
      <c r="B8" s="351" t="s">
        <v>27</v>
      </c>
      <c r="C8" s="51">
        <v>3</v>
      </c>
      <c r="D8" s="361">
        <v>1</v>
      </c>
      <c r="E8" s="38">
        <v>14</v>
      </c>
      <c r="F8" s="38">
        <v>7</v>
      </c>
      <c r="G8" s="38">
        <v>0</v>
      </c>
      <c r="H8" s="38">
        <v>0</v>
      </c>
      <c r="I8" s="38">
        <v>25</v>
      </c>
      <c r="J8" s="38">
        <v>12</v>
      </c>
      <c r="K8" s="38">
        <v>41</v>
      </c>
      <c r="L8" s="38">
        <v>29</v>
      </c>
      <c r="M8" s="38">
        <v>224</v>
      </c>
      <c r="N8" s="38">
        <v>173</v>
      </c>
      <c r="O8" s="38">
        <v>1</v>
      </c>
      <c r="P8" s="38">
        <v>1</v>
      </c>
      <c r="Q8" s="38">
        <v>17</v>
      </c>
      <c r="R8" s="39">
        <v>12</v>
      </c>
      <c r="S8" s="92">
        <v>2</v>
      </c>
      <c r="T8" s="92">
        <v>562</v>
      </c>
      <c r="U8" s="37">
        <v>37</v>
      </c>
      <c r="V8" s="38">
        <v>21</v>
      </c>
      <c r="W8" s="40">
        <v>275</v>
      </c>
    </row>
    <row r="9" spans="1:23" ht="18">
      <c r="A9" s="344" t="s">
        <v>152</v>
      </c>
      <c r="B9" s="322" t="s">
        <v>28</v>
      </c>
      <c r="C9" s="9">
        <v>12</v>
      </c>
      <c r="D9" s="362">
        <v>11</v>
      </c>
      <c r="E9" s="7">
        <v>11</v>
      </c>
      <c r="F9" s="7">
        <v>3</v>
      </c>
      <c r="G9" s="7">
        <v>0</v>
      </c>
      <c r="H9" s="7">
        <v>0</v>
      </c>
      <c r="I9" s="7">
        <v>152</v>
      </c>
      <c r="J9" s="7">
        <v>61</v>
      </c>
      <c r="K9" s="7">
        <v>110</v>
      </c>
      <c r="L9" s="7">
        <v>71</v>
      </c>
      <c r="M9" s="7">
        <v>62</v>
      </c>
      <c r="N9" s="7">
        <v>61</v>
      </c>
      <c r="O9" s="7">
        <v>0</v>
      </c>
      <c r="P9" s="7">
        <v>1</v>
      </c>
      <c r="Q9" s="7">
        <v>12</v>
      </c>
      <c r="R9" s="12">
        <v>12</v>
      </c>
      <c r="S9" s="58">
        <v>26</v>
      </c>
      <c r="T9" s="58">
        <v>605</v>
      </c>
      <c r="U9" s="34">
        <v>19</v>
      </c>
      <c r="V9" s="7">
        <v>46</v>
      </c>
      <c r="W9" s="32">
        <v>317</v>
      </c>
    </row>
    <row r="10" spans="1:23" ht="18">
      <c r="A10" s="344" t="s">
        <v>151</v>
      </c>
      <c r="B10" s="322" t="s">
        <v>29</v>
      </c>
      <c r="C10" s="9">
        <v>0</v>
      </c>
      <c r="D10" s="362">
        <v>0</v>
      </c>
      <c r="E10" s="7">
        <v>3</v>
      </c>
      <c r="F10" s="7">
        <v>0</v>
      </c>
      <c r="G10" s="7">
        <v>0</v>
      </c>
      <c r="H10" s="7">
        <v>0</v>
      </c>
      <c r="I10" s="7">
        <v>23</v>
      </c>
      <c r="J10" s="7">
        <v>4</v>
      </c>
      <c r="K10" s="7">
        <v>24</v>
      </c>
      <c r="L10" s="7">
        <v>12</v>
      </c>
      <c r="M10" s="7">
        <v>84</v>
      </c>
      <c r="N10" s="7">
        <v>43</v>
      </c>
      <c r="O10" s="7">
        <v>0</v>
      </c>
      <c r="P10" s="7">
        <v>0</v>
      </c>
      <c r="Q10" s="7">
        <v>5</v>
      </c>
      <c r="R10" s="12">
        <v>3</v>
      </c>
      <c r="S10" s="58">
        <v>5</v>
      </c>
      <c r="T10" s="58">
        <v>206</v>
      </c>
      <c r="U10" s="34">
        <v>11</v>
      </c>
      <c r="V10" s="7">
        <v>0</v>
      </c>
      <c r="W10" s="32">
        <v>129</v>
      </c>
    </row>
    <row r="11" spans="1:23" ht="18">
      <c r="A11" s="344" t="s">
        <v>150</v>
      </c>
      <c r="B11" s="48" t="s">
        <v>30</v>
      </c>
      <c r="C11" s="9">
        <v>0</v>
      </c>
      <c r="D11" s="362">
        <v>0</v>
      </c>
      <c r="E11" s="7">
        <v>0</v>
      </c>
      <c r="F11" s="7">
        <v>0</v>
      </c>
      <c r="G11" s="7">
        <v>0</v>
      </c>
      <c r="H11" s="7">
        <v>0</v>
      </c>
      <c r="I11" s="7">
        <v>4</v>
      </c>
      <c r="J11" s="7">
        <v>0</v>
      </c>
      <c r="K11" s="7">
        <v>2</v>
      </c>
      <c r="L11" s="7">
        <v>2</v>
      </c>
      <c r="M11" s="7">
        <v>35</v>
      </c>
      <c r="N11" s="7">
        <v>12</v>
      </c>
      <c r="O11" s="7">
        <v>0</v>
      </c>
      <c r="P11" s="7">
        <v>0</v>
      </c>
      <c r="Q11" s="7">
        <v>0</v>
      </c>
      <c r="R11" s="12">
        <v>0</v>
      </c>
      <c r="S11" s="58">
        <v>0</v>
      </c>
      <c r="T11" s="58">
        <v>55</v>
      </c>
      <c r="U11" s="34">
        <v>0</v>
      </c>
      <c r="V11" s="7">
        <v>0</v>
      </c>
      <c r="W11" s="32">
        <v>23</v>
      </c>
    </row>
    <row r="12" spans="1:23" ht="18">
      <c r="A12" s="344" t="s">
        <v>149</v>
      </c>
      <c r="B12" s="322" t="s">
        <v>31</v>
      </c>
      <c r="C12" s="9">
        <v>0</v>
      </c>
      <c r="D12" s="362">
        <v>1</v>
      </c>
      <c r="E12" s="7">
        <v>4</v>
      </c>
      <c r="F12" s="7">
        <v>3</v>
      </c>
      <c r="G12" s="7">
        <v>1</v>
      </c>
      <c r="H12" s="7">
        <v>2</v>
      </c>
      <c r="I12" s="7">
        <v>24</v>
      </c>
      <c r="J12" s="7">
        <v>10</v>
      </c>
      <c r="K12" s="7">
        <v>45</v>
      </c>
      <c r="L12" s="7">
        <v>31</v>
      </c>
      <c r="M12" s="7">
        <v>176</v>
      </c>
      <c r="N12" s="7">
        <v>87</v>
      </c>
      <c r="O12" s="7">
        <v>0</v>
      </c>
      <c r="P12" s="7">
        <v>0</v>
      </c>
      <c r="Q12" s="7">
        <v>8</v>
      </c>
      <c r="R12" s="12">
        <v>5</v>
      </c>
      <c r="S12" s="58">
        <v>19</v>
      </c>
      <c r="T12" s="58">
        <v>416</v>
      </c>
      <c r="U12" s="34">
        <v>10</v>
      </c>
      <c r="V12" s="7">
        <v>47</v>
      </c>
      <c r="W12" s="32">
        <v>190</v>
      </c>
    </row>
    <row r="13" spans="1:23" ht="18">
      <c r="A13" s="344" t="s">
        <v>148</v>
      </c>
      <c r="B13" s="322" t="s">
        <v>32</v>
      </c>
      <c r="C13" s="9">
        <v>6</v>
      </c>
      <c r="D13" s="362">
        <v>2</v>
      </c>
      <c r="E13" s="7">
        <v>4</v>
      </c>
      <c r="F13" s="7">
        <v>0</v>
      </c>
      <c r="G13" s="7">
        <v>1</v>
      </c>
      <c r="H13" s="7">
        <v>0</v>
      </c>
      <c r="I13" s="7">
        <v>26</v>
      </c>
      <c r="J13" s="7">
        <v>6</v>
      </c>
      <c r="K13" s="7">
        <v>64</v>
      </c>
      <c r="L13" s="7">
        <v>19</v>
      </c>
      <c r="M13" s="7">
        <v>128</v>
      </c>
      <c r="N13" s="7">
        <v>31</v>
      </c>
      <c r="O13" s="7">
        <v>0</v>
      </c>
      <c r="P13" s="7">
        <v>0</v>
      </c>
      <c r="Q13" s="7">
        <v>5</v>
      </c>
      <c r="R13" s="12">
        <v>2</v>
      </c>
      <c r="S13" s="58">
        <v>3</v>
      </c>
      <c r="T13" s="58">
        <v>297</v>
      </c>
      <c r="U13" s="34">
        <v>12</v>
      </c>
      <c r="V13" s="7">
        <v>0</v>
      </c>
      <c r="W13" s="32">
        <v>118</v>
      </c>
    </row>
    <row r="14" spans="1:23" ht="18">
      <c r="A14" s="344" t="s">
        <v>147</v>
      </c>
      <c r="B14" s="322" t="s">
        <v>33</v>
      </c>
      <c r="C14" s="9">
        <v>9</v>
      </c>
      <c r="D14" s="362">
        <v>5</v>
      </c>
      <c r="E14" s="7">
        <v>10</v>
      </c>
      <c r="F14" s="7">
        <v>13</v>
      </c>
      <c r="G14" s="7">
        <v>0</v>
      </c>
      <c r="H14" s="7">
        <v>0</v>
      </c>
      <c r="I14" s="7">
        <v>152</v>
      </c>
      <c r="J14" s="7">
        <v>40</v>
      </c>
      <c r="K14" s="7">
        <v>59</v>
      </c>
      <c r="L14" s="7">
        <v>21</v>
      </c>
      <c r="M14" s="7">
        <v>261</v>
      </c>
      <c r="N14" s="7">
        <v>117</v>
      </c>
      <c r="O14" s="7">
        <v>1</v>
      </c>
      <c r="P14" s="7">
        <v>3</v>
      </c>
      <c r="Q14" s="7">
        <v>33</v>
      </c>
      <c r="R14" s="12">
        <v>21</v>
      </c>
      <c r="S14" s="58">
        <v>10</v>
      </c>
      <c r="T14" s="58">
        <v>755</v>
      </c>
      <c r="U14" s="34">
        <v>38</v>
      </c>
      <c r="V14" s="7">
        <v>2</v>
      </c>
      <c r="W14" s="32">
        <v>361</v>
      </c>
    </row>
    <row r="15" spans="1:23" ht="18">
      <c r="A15" s="344" t="s">
        <v>146</v>
      </c>
      <c r="B15" s="322" t="s">
        <v>34</v>
      </c>
      <c r="C15" s="9" t="s">
        <v>917</v>
      </c>
      <c r="D15" s="362" t="s">
        <v>917</v>
      </c>
      <c r="E15" s="7" t="s">
        <v>917</v>
      </c>
      <c r="F15" s="7" t="s">
        <v>917</v>
      </c>
      <c r="G15" s="7" t="s">
        <v>917</v>
      </c>
      <c r="H15" s="7" t="s">
        <v>917</v>
      </c>
      <c r="I15" s="7" t="s">
        <v>917</v>
      </c>
      <c r="J15" s="7" t="s">
        <v>917</v>
      </c>
      <c r="K15" s="7" t="s">
        <v>917</v>
      </c>
      <c r="L15" s="7" t="s">
        <v>917</v>
      </c>
      <c r="M15" s="7" t="s">
        <v>917</v>
      </c>
      <c r="N15" s="7" t="s">
        <v>917</v>
      </c>
      <c r="O15" s="7" t="s">
        <v>917</v>
      </c>
      <c r="P15" s="7" t="s">
        <v>917</v>
      </c>
      <c r="Q15" s="7" t="s">
        <v>917</v>
      </c>
      <c r="R15" s="12" t="s">
        <v>917</v>
      </c>
      <c r="S15" s="58" t="s">
        <v>917</v>
      </c>
      <c r="T15" s="58" t="s">
        <v>917</v>
      </c>
      <c r="U15" s="34" t="s">
        <v>917</v>
      </c>
      <c r="V15" s="7" t="s">
        <v>917</v>
      </c>
      <c r="W15" s="32" t="s">
        <v>917</v>
      </c>
    </row>
    <row r="16" spans="1:23" ht="18">
      <c r="A16" s="344" t="s">
        <v>145</v>
      </c>
      <c r="B16" s="322" t="s">
        <v>35</v>
      </c>
      <c r="C16" s="9">
        <v>0</v>
      </c>
      <c r="D16" s="362">
        <v>0</v>
      </c>
      <c r="E16" s="7">
        <v>3</v>
      </c>
      <c r="F16" s="7">
        <v>0</v>
      </c>
      <c r="G16" s="7">
        <v>1</v>
      </c>
      <c r="H16" s="7">
        <v>0</v>
      </c>
      <c r="I16" s="7">
        <v>3</v>
      </c>
      <c r="J16" s="7">
        <v>1</v>
      </c>
      <c r="K16" s="7">
        <v>0</v>
      </c>
      <c r="L16" s="7">
        <v>4</v>
      </c>
      <c r="M16" s="7">
        <v>33</v>
      </c>
      <c r="N16" s="7">
        <v>21</v>
      </c>
      <c r="O16" s="7">
        <v>0</v>
      </c>
      <c r="P16" s="7">
        <v>0</v>
      </c>
      <c r="Q16" s="7">
        <v>1</v>
      </c>
      <c r="R16" s="12">
        <v>1</v>
      </c>
      <c r="S16" s="58">
        <v>5</v>
      </c>
      <c r="T16" s="58">
        <v>73</v>
      </c>
      <c r="U16" s="34">
        <v>6</v>
      </c>
      <c r="V16" s="7">
        <v>0</v>
      </c>
      <c r="W16" s="32">
        <v>25</v>
      </c>
    </row>
    <row r="17" spans="1:23" ht="18">
      <c r="A17" s="344" t="s">
        <v>144</v>
      </c>
      <c r="B17" s="322" t="s">
        <v>36</v>
      </c>
      <c r="C17" s="9">
        <v>0</v>
      </c>
      <c r="D17" s="362">
        <v>0</v>
      </c>
      <c r="E17" s="7">
        <v>0</v>
      </c>
      <c r="F17" s="7">
        <v>0</v>
      </c>
      <c r="G17" s="7">
        <v>0</v>
      </c>
      <c r="H17" s="7">
        <v>0</v>
      </c>
      <c r="I17" s="7">
        <v>0</v>
      </c>
      <c r="J17" s="7">
        <v>0</v>
      </c>
      <c r="K17" s="7">
        <v>0</v>
      </c>
      <c r="L17" s="7">
        <v>0</v>
      </c>
      <c r="M17" s="7">
        <v>0</v>
      </c>
      <c r="N17" s="7">
        <v>0</v>
      </c>
      <c r="O17" s="7">
        <v>0</v>
      </c>
      <c r="P17" s="7">
        <v>0</v>
      </c>
      <c r="Q17" s="7">
        <v>0</v>
      </c>
      <c r="R17" s="12">
        <v>0</v>
      </c>
      <c r="S17" s="58">
        <v>0</v>
      </c>
      <c r="T17" s="58">
        <v>0</v>
      </c>
      <c r="U17" s="34">
        <v>0</v>
      </c>
      <c r="V17" s="7">
        <v>0</v>
      </c>
      <c r="W17" s="32">
        <v>0</v>
      </c>
    </row>
    <row r="18" spans="1:23" ht="18">
      <c r="A18" s="344" t="s">
        <v>143</v>
      </c>
      <c r="B18" s="322" t="s">
        <v>37</v>
      </c>
      <c r="C18" s="9">
        <v>4</v>
      </c>
      <c r="D18" s="362">
        <v>5</v>
      </c>
      <c r="E18" s="7">
        <v>7</v>
      </c>
      <c r="F18" s="7">
        <v>1</v>
      </c>
      <c r="G18" s="7">
        <v>0</v>
      </c>
      <c r="H18" s="7">
        <v>0</v>
      </c>
      <c r="I18" s="7">
        <v>65</v>
      </c>
      <c r="J18" s="7">
        <v>26</v>
      </c>
      <c r="K18" s="7">
        <v>115</v>
      </c>
      <c r="L18" s="7">
        <v>65</v>
      </c>
      <c r="M18" s="7">
        <v>218</v>
      </c>
      <c r="N18" s="7">
        <v>105</v>
      </c>
      <c r="O18" s="7">
        <v>0</v>
      </c>
      <c r="P18" s="7">
        <v>1</v>
      </c>
      <c r="Q18" s="7">
        <v>9</v>
      </c>
      <c r="R18" s="12">
        <v>6</v>
      </c>
      <c r="S18" s="58">
        <v>13</v>
      </c>
      <c r="T18" s="58">
        <v>640</v>
      </c>
      <c r="U18" s="34">
        <v>22</v>
      </c>
      <c r="V18" s="7">
        <v>48</v>
      </c>
      <c r="W18" s="32">
        <v>312</v>
      </c>
    </row>
    <row r="19" spans="1:23" ht="18">
      <c r="A19" s="344" t="s">
        <v>142</v>
      </c>
      <c r="B19" s="322" t="s">
        <v>38</v>
      </c>
      <c r="C19" s="9">
        <v>0</v>
      </c>
      <c r="D19" s="362">
        <v>0</v>
      </c>
      <c r="E19" s="7">
        <v>1</v>
      </c>
      <c r="F19" s="7">
        <v>0</v>
      </c>
      <c r="G19" s="7">
        <v>0</v>
      </c>
      <c r="H19" s="7">
        <v>0</v>
      </c>
      <c r="I19" s="7">
        <v>6</v>
      </c>
      <c r="J19" s="7">
        <v>0</v>
      </c>
      <c r="K19" s="7">
        <v>5</v>
      </c>
      <c r="L19" s="7">
        <v>1</v>
      </c>
      <c r="M19" s="7">
        <v>35</v>
      </c>
      <c r="N19" s="7">
        <v>3</v>
      </c>
      <c r="O19" s="7">
        <v>0</v>
      </c>
      <c r="P19" s="7">
        <v>0</v>
      </c>
      <c r="Q19" s="7">
        <v>0</v>
      </c>
      <c r="R19" s="12">
        <v>0</v>
      </c>
      <c r="S19" s="58">
        <v>0</v>
      </c>
      <c r="T19" s="58">
        <v>51</v>
      </c>
      <c r="U19" s="34">
        <v>0</v>
      </c>
      <c r="V19" s="7">
        <v>0</v>
      </c>
      <c r="W19" s="32">
        <v>26</v>
      </c>
    </row>
    <row r="20" spans="1:23" ht="18">
      <c r="A20" s="344" t="s">
        <v>157</v>
      </c>
      <c r="B20" s="322" t="s">
        <v>39</v>
      </c>
      <c r="C20" s="9">
        <v>0</v>
      </c>
      <c r="D20" s="362">
        <v>0</v>
      </c>
      <c r="E20" s="7">
        <v>2</v>
      </c>
      <c r="F20" s="7">
        <v>0</v>
      </c>
      <c r="G20" s="7">
        <v>0</v>
      </c>
      <c r="H20" s="7">
        <v>0</v>
      </c>
      <c r="I20" s="7">
        <v>6</v>
      </c>
      <c r="J20" s="7">
        <v>1</v>
      </c>
      <c r="K20" s="7">
        <v>12</v>
      </c>
      <c r="L20" s="7">
        <v>4</v>
      </c>
      <c r="M20" s="7">
        <v>36</v>
      </c>
      <c r="N20" s="7">
        <v>16</v>
      </c>
      <c r="O20" s="7">
        <v>1</v>
      </c>
      <c r="P20" s="7">
        <v>0</v>
      </c>
      <c r="Q20" s="7">
        <v>1</v>
      </c>
      <c r="R20" s="12">
        <v>0</v>
      </c>
      <c r="S20" s="58">
        <v>2</v>
      </c>
      <c r="T20" s="58">
        <v>81</v>
      </c>
      <c r="U20" s="34">
        <v>6</v>
      </c>
      <c r="V20" s="7">
        <v>5</v>
      </c>
      <c r="W20" s="32">
        <v>30</v>
      </c>
    </row>
    <row r="21" spans="1:23" ht="31.5">
      <c r="A21" s="344" t="s">
        <v>156</v>
      </c>
      <c r="B21" s="322" t="s">
        <v>40</v>
      </c>
      <c r="C21" s="9">
        <v>4</v>
      </c>
      <c r="D21" s="362">
        <v>0</v>
      </c>
      <c r="E21" s="7">
        <v>4</v>
      </c>
      <c r="F21" s="7">
        <v>1</v>
      </c>
      <c r="G21" s="7">
        <v>0</v>
      </c>
      <c r="H21" s="7">
        <v>0</v>
      </c>
      <c r="I21" s="7">
        <v>13</v>
      </c>
      <c r="J21" s="7">
        <v>3</v>
      </c>
      <c r="K21" s="7">
        <v>30</v>
      </c>
      <c r="L21" s="7">
        <v>10</v>
      </c>
      <c r="M21" s="7">
        <v>112</v>
      </c>
      <c r="N21" s="7">
        <v>24</v>
      </c>
      <c r="O21" s="7">
        <v>1</v>
      </c>
      <c r="P21" s="7">
        <v>0</v>
      </c>
      <c r="Q21" s="7">
        <v>4</v>
      </c>
      <c r="R21" s="12">
        <v>0</v>
      </c>
      <c r="S21" s="58">
        <v>4</v>
      </c>
      <c r="T21" s="58">
        <v>210</v>
      </c>
      <c r="U21" s="34">
        <v>14</v>
      </c>
      <c r="V21" s="7">
        <v>9</v>
      </c>
      <c r="W21" s="32">
        <v>78</v>
      </c>
    </row>
    <row r="22" spans="1:23" ht="18">
      <c r="A22" s="344" t="s">
        <v>141</v>
      </c>
      <c r="B22" s="322" t="s">
        <v>41</v>
      </c>
      <c r="C22" s="9">
        <v>39</v>
      </c>
      <c r="D22" s="362">
        <v>27</v>
      </c>
      <c r="E22" s="7">
        <v>10</v>
      </c>
      <c r="F22" s="7">
        <v>6</v>
      </c>
      <c r="G22" s="7">
        <v>0</v>
      </c>
      <c r="H22" s="7">
        <v>0</v>
      </c>
      <c r="I22" s="7">
        <v>150</v>
      </c>
      <c r="J22" s="7">
        <v>75</v>
      </c>
      <c r="K22" s="7">
        <v>493</v>
      </c>
      <c r="L22" s="7">
        <v>311</v>
      </c>
      <c r="M22" s="7">
        <v>36</v>
      </c>
      <c r="N22" s="7">
        <v>25</v>
      </c>
      <c r="O22" s="7">
        <v>0</v>
      </c>
      <c r="P22" s="7">
        <v>0</v>
      </c>
      <c r="Q22" s="7">
        <v>2</v>
      </c>
      <c r="R22" s="12">
        <v>3</v>
      </c>
      <c r="S22" s="58">
        <v>10</v>
      </c>
      <c r="T22" s="58">
        <v>1187</v>
      </c>
      <c r="U22" s="34">
        <v>62</v>
      </c>
      <c r="V22" s="7">
        <v>102</v>
      </c>
      <c r="W22" s="32">
        <v>497</v>
      </c>
    </row>
    <row r="23" spans="1:23" ht="18">
      <c r="A23" s="344" t="s">
        <v>140</v>
      </c>
      <c r="B23" s="322" t="s">
        <v>42</v>
      </c>
      <c r="C23" s="9">
        <v>0</v>
      </c>
      <c r="D23" s="362">
        <v>0</v>
      </c>
      <c r="E23" s="7">
        <v>0</v>
      </c>
      <c r="F23" s="7">
        <v>0</v>
      </c>
      <c r="G23" s="7">
        <v>0</v>
      </c>
      <c r="H23" s="7">
        <v>0</v>
      </c>
      <c r="I23" s="7">
        <v>8</v>
      </c>
      <c r="J23" s="7">
        <v>1</v>
      </c>
      <c r="K23" s="7">
        <v>0</v>
      </c>
      <c r="L23" s="7">
        <v>1</v>
      </c>
      <c r="M23" s="7">
        <v>11</v>
      </c>
      <c r="N23" s="7">
        <v>1</v>
      </c>
      <c r="O23" s="7">
        <v>0</v>
      </c>
      <c r="P23" s="7">
        <v>0</v>
      </c>
      <c r="Q23" s="7">
        <v>1</v>
      </c>
      <c r="R23" s="12">
        <v>0</v>
      </c>
      <c r="S23" s="58">
        <v>0</v>
      </c>
      <c r="T23" s="58">
        <v>23</v>
      </c>
      <c r="U23" s="34">
        <v>0</v>
      </c>
      <c r="V23" s="7">
        <v>0</v>
      </c>
      <c r="W23" s="32">
        <v>4</v>
      </c>
    </row>
    <row r="24" spans="1:23" ht="18">
      <c r="A24" s="344" t="s">
        <v>139</v>
      </c>
      <c r="B24" s="322" t="s">
        <v>43</v>
      </c>
      <c r="C24" s="9">
        <v>0</v>
      </c>
      <c r="D24" s="362">
        <v>1</v>
      </c>
      <c r="E24" s="7">
        <v>7</v>
      </c>
      <c r="F24" s="7">
        <v>0</v>
      </c>
      <c r="G24" s="7">
        <v>0</v>
      </c>
      <c r="H24" s="7">
        <v>0</v>
      </c>
      <c r="I24" s="7">
        <v>14</v>
      </c>
      <c r="J24" s="7">
        <v>0</v>
      </c>
      <c r="K24" s="7">
        <v>14</v>
      </c>
      <c r="L24" s="7">
        <v>2</v>
      </c>
      <c r="M24" s="7">
        <v>97</v>
      </c>
      <c r="N24" s="7">
        <v>22</v>
      </c>
      <c r="O24" s="7">
        <v>0</v>
      </c>
      <c r="P24" s="7">
        <v>0</v>
      </c>
      <c r="Q24" s="7">
        <v>9</v>
      </c>
      <c r="R24" s="12">
        <v>6</v>
      </c>
      <c r="S24" s="58">
        <v>4</v>
      </c>
      <c r="T24" s="58">
        <v>176</v>
      </c>
      <c r="U24" s="34">
        <v>6</v>
      </c>
      <c r="V24" s="7">
        <v>2</v>
      </c>
      <c r="W24" s="32">
        <v>79</v>
      </c>
    </row>
    <row r="25" spans="1:23" ht="18">
      <c r="A25" s="344" t="s">
        <v>138</v>
      </c>
      <c r="B25" s="322" t="s">
        <v>44</v>
      </c>
      <c r="C25" s="9">
        <v>2</v>
      </c>
      <c r="D25" s="362">
        <v>2</v>
      </c>
      <c r="E25" s="7">
        <v>14</v>
      </c>
      <c r="F25" s="7">
        <v>9</v>
      </c>
      <c r="G25" s="7">
        <v>4</v>
      </c>
      <c r="H25" s="7">
        <v>0</v>
      </c>
      <c r="I25" s="7">
        <v>126</v>
      </c>
      <c r="J25" s="7">
        <v>29</v>
      </c>
      <c r="K25" s="7">
        <v>95</v>
      </c>
      <c r="L25" s="7">
        <v>36</v>
      </c>
      <c r="M25" s="7">
        <v>110</v>
      </c>
      <c r="N25" s="7">
        <v>52</v>
      </c>
      <c r="O25" s="7">
        <v>1</v>
      </c>
      <c r="P25" s="7">
        <v>0</v>
      </c>
      <c r="Q25" s="7">
        <v>7</v>
      </c>
      <c r="R25" s="12">
        <v>3</v>
      </c>
      <c r="S25" s="58">
        <v>20</v>
      </c>
      <c r="T25" s="58">
        <v>510</v>
      </c>
      <c r="U25" s="34">
        <v>24</v>
      </c>
      <c r="V25" s="7">
        <v>41</v>
      </c>
      <c r="W25" s="32">
        <v>288</v>
      </c>
    </row>
    <row r="26" spans="1:23" ht="18">
      <c r="A26" s="344" t="s">
        <v>137</v>
      </c>
      <c r="B26" s="322" t="s">
        <v>45</v>
      </c>
      <c r="C26" s="9">
        <v>2</v>
      </c>
      <c r="D26" s="362">
        <v>0</v>
      </c>
      <c r="E26" s="7">
        <v>6</v>
      </c>
      <c r="F26" s="7">
        <v>1</v>
      </c>
      <c r="G26" s="7">
        <v>0</v>
      </c>
      <c r="H26" s="7">
        <v>0</v>
      </c>
      <c r="I26" s="7">
        <v>9</v>
      </c>
      <c r="J26" s="7">
        <v>5</v>
      </c>
      <c r="K26" s="7">
        <v>30</v>
      </c>
      <c r="L26" s="7">
        <v>11</v>
      </c>
      <c r="M26" s="7">
        <v>85</v>
      </c>
      <c r="N26" s="7">
        <v>23</v>
      </c>
      <c r="O26" s="7">
        <v>0</v>
      </c>
      <c r="P26" s="7">
        <v>0</v>
      </c>
      <c r="Q26" s="7">
        <v>6</v>
      </c>
      <c r="R26" s="12">
        <v>4</v>
      </c>
      <c r="S26" s="58">
        <v>7</v>
      </c>
      <c r="T26" s="58">
        <v>189</v>
      </c>
      <c r="U26" s="34">
        <v>9</v>
      </c>
      <c r="V26" s="7">
        <v>0</v>
      </c>
      <c r="W26" s="32">
        <v>85</v>
      </c>
    </row>
    <row r="27" spans="1:23" ht="18">
      <c r="A27" s="344" t="s">
        <v>136</v>
      </c>
      <c r="B27" s="322" t="s">
        <v>46</v>
      </c>
      <c r="C27" s="9">
        <v>0</v>
      </c>
      <c r="D27" s="362">
        <v>0</v>
      </c>
      <c r="E27" s="7">
        <v>4</v>
      </c>
      <c r="F27" s="7">
        <v>4</v>
      </c>
      <c r="G27" s="7">
        <v>0</v>
      </c>
      <c r="H27" s="7">
        <v>2</v>
      </c>
      <c r="I27" s="7">
        <v>20</v>
      </c>
      <c r="J27" s="7">
        <v>9</v>
      </c>
      <c r="K27" s="7">
        <v>15</v>
      </c>
      <c r="L27" s="7">
        <v>4</v>
      </c>
      <c r="M27" s="7">
        <v>104</v>
      </c>
      <c r="N27" s="7">
        <v>61</v>
      </c>
      <c r="O27" s="7">
        <v>0</v>
      </c>
      <c r="P27" s="7">
        <v>0</v>
      </c>
      <c r="Q27" s="7">
        <v>13</v>
      </c>
      <c r="R27" s="12">
        <v>3</v>
      </c>
      <c r="S27" s="58">
        <v>0</v>
      </c>
      <c r="T27" s="58">
        <v>239</v>
      </c>
      <c r="U27" s="34">
        <v>19</v>
      </c>
      <c r="V27" s="7">
        <v>0</v>
      </c>
      <c r="W27" s="32">
        <v>111</v>
      </c>
    </row>
    <row r="28" spans="1:23" ht="18">
      <c r="A28" s="344" t="s">
        <v>135</v>
      </c>
      <c r="B28" s="322" t="s">
        <v>47</v>
      </c>
      <c r="C28" s="9">
        <v>1</v>
      </c>
      <c r="D28" s="362">
        <v>1</v>
      </c>
      <c r="E28" s="7">
        <v>6</v>
      </c>
      <c r="F28" s="7">
        <v>2</v>
      </c>
      <c r="G28" s="7">
        <v>0</v>
      </c>
      <c r="H28" s="7">
        <v>0</v>
      </c>
      <c r="I28" s="7">
        <v>35</v>
      </c>
      <c r="J28" s="7">
        <v>11</v>
      </c>
      <c r="K28" s="7">
        <v>55</v>
      </c>
      <c r="L28" s="7">
        <v>28</v>
      </c>
      <c r="M28" s="7">
        <v>147</v>
      </c>
      <c r="N28" s="7">
        <v>67</v>
      </c>
      <c r="O28" s="7">
        <v>1</v>
      </c>
      <c r="P28" s="7">
        <v>2</v>
      </c>
      <c r="Q28" s="7">
        <v>15</v>
      </c>
      <c r="R28" s="12">
        <v>4</v>
      </c>
      <c r="S28" s="58">
        <v>5</v>
      </c>
      <c r="T28" s="58">
        <v>380</v>
      </c>
      <c r="U28" s="34">
        <v>5</v>
      </c>
      <c r="V28" s="7">
        <v>2</v>
      </c>
      <c r="W28" s="32">
        <v>152</v>
      </c>
    </row>
    <row r="29" spans="1:23" ht="18">
      <c r="A29" s="344" t="s">
        <v>134</v>
      </c>
      <c r="B29" s="322" t="s">
        <v>48</v>
      </c>
      <c r="C29" s="9">
        <v>0</v>
      </c>
      <c r="D29" s="362">
        <v>0</v>
      </c>
      <c r="E29" s="7">
        <v>2</v>
      </c>
      <c r="F29" s="7">
        <v>0</v>
      </c>
      <c r="G29" s="7">
        <v>0</v>
      </c>
      <c r="H29" s="7">
        <v>1</v>
      </c>
      <c r="I29" s="7">
        <v>10</v>
      </c>
      <c r="J29" s="7">
        <v>5</v>
      </c>
      <c r="K29" s="7">
        <v>6</v>
      </c>
      <c r="L29" s="7">
        <v>4</v>
      </c>
      <c r="M29" s="7">
        <v>63</v>
      </c>
      <c r="N29" s="7">
        <v>26</v>
      </c>
      <c r="O29" s="7">
        <v>0</v>
      </c>
      <c r="P29" s="7">
        <v>0</v>
      </c>
      <c r="Q29" s="7">
        <v>3</v>
      </c>
      <c r="R29" s="12">
        <v>1</v>
      </c>
      <c r="S29" s="58">
        <v>1</v>
      </c>
      <c r="T29" s="58">
        <v>122</v>
      </c>
      <c r="U29" s="34">
        <v>9</v>
      </c>
      <c r="V29" s="7">
        <v>0</v>
      </c>
      <c r="W29" s="32">
        <v>50</v>
      </c>
    </row>
    <row r="30" spans="1:23" ht="18">
      <c r="A30" s="344" t="s">
        <v>133</v>
      </c>
      <c r="B30" s="322" t="s">
        <v>49</v>
      </c>
      <c r="C30" s="9">
        <v>6</v>
      </c>
      <c r="D30" s="362">
        <v>2</v>
      </c>
      <c r="E30" s="7">
        <v>35</v>
      </c>
      <c r="F30" s="7">
        <v>13</v>
      </c>
      <c r="G30" s="7">
        <v>3</v>
      </c>
      <c r="H30" s="7">
        <v>2</v>
      </c>
      <c r="I30" s="7">
        <v>84</v>
      </c>
      <c r="J30" s="7">
        <v>28</v>
      </c>
      <c r="K30" s="7">
        <v>109</v>
      </c>
      <c r="L30" s="7">
        <v>56</v>
      </c>
      <c r="M30" s="7">
        <v>432</v>
      </c>
      <c r="N30" s="7">
        <v>242</v>
      </c>
      <c r="O30" s="7">
        <v>2</v>
      </c>
      <c r="P30" s="7">
        <v>0</v>
      </c>
      <c r="Q30" s="7">
        <v>23</v>
      </c>
      <c r="R30" s="12">
        <v>7</v>
      </c>
      <c r="S30" s="58">
        <v>44</v>
      </c>
      <c r="T30" s="58">
        <v>1088</v>
      </c>
      <c r="U30" s="34">
        <v>58</v>
      </c>
      <c r="V30" s="7">
        <v>17</v>
      </c>
      <c r="W30" s="32">
        <v>463</v>
      </c>
    </row>
    <row r="31" spans="1:23" ht="18">
      <c r="A31" s="344" t="s">
        <v>132</v>
      </c>
      <c r="B31" s="322" t="s">
        <v>50</v>
      </c>
      <c r="C31" s="9">
        <v>3</v>
      </c>
      <c r="D31" s="362">
        <v>3</v>
      </c>
      <c r="E31" s="7">
        <v>8</v>
      </c>
      <c r="F31" s="7">
        <v>5</v>
      </c>
      <c r="G31" s="7">
        <v>1</v>
      </c>
      <c r="H31" s="7">
        <v>0</v>
      </c>
      <c r="I31" s="7">
        <v>25</v>
      </c>
      <c r="J31" s="7">
        <v>5</v>
      </c>
      <c r="K31" s="7">
        <v>21</v>
      </c>
      <c r="L31" s="7">
        <v>20</v>
      </c>
      <c r="M31" s="7">
        <v>116</v>
      </c>
      <c r="N31" s="7">
        <v>69</v>
      </c>
      <c r="O31" s="7">
        <v>0</v>
      </c>
      <c r="P31" s="7">
        <v>0</v>
      </c>
      <c r="Q31" s="7">
        <v>8</v>
      </c>
      <c r="R31" s="12">
        <v>4</v>
      </c>
      <c r="S31" s="58">
        <v>8</v>
      </c>
      <c r="T31" s="58">
        <v>296</v>
      </c>
      <c r="U31" s="34">
        <v>19</v>
      </c>
      <c r="V31" s="7">
        <v>5</v>
      </c>
      <c r="W31" s="32">
        <v>72</v>
      </c>
    </row>
    <row r="32" spans="1:23" ht="18">
      <c r="A32" s="344" t="s">
        <v>131</v>
      </c>
      <c r="B32" s="322" t="s">
        <v>51</v>
      </c>
      <c r="C32" s="9">
        <v>2</v>
      </c>
      <c r="D32" s="362">
        <v>4</v>
      </c>
      <c r="E32" s="7">
        <v>9</v>
      </c>
      <c r="F32" s="7">
        <v>8</v>
      </c>
      <c r="G32" s="7">
        <v>0</v>
      </c>
      <c r="H32" s="7">
        <v>1</v>
      </c>
      <c r="I32" s="7">
        <v>50</v>
      </c>
      <c r="J32" s="7">
        <v>24</v>
      </c>
      <c r="K32" s="7">
        <v>72</v>
      </c>
      <c r="L32" s="7">
        <v>42</v>
      </c>
      <c r="M32" s="7">
        <v>134</v>
      </c>
      <c r="N32" s="7">
        <v>102</v>
      </c>
      <c r="O32" s="7">
        <v>1</v>
      </c>
      <c r="P32" s="7">
        <v>0</v>
      </c>
      <c r="Q32" s="7">
        <v>11</v>
      </c>
      <c r="R32" s="12">
        <v>4</v>
      </c>
      <c r="S32" s="58">
        <v>16</v>
      </c>
      <c r="T32" s="58">
        <v>480</v>
      </c>
      <c r="U32" s="34">
        <v>12</v>
      </c>
      <c r="V32" s="7">
        <v>20</v>
      </c>
      <c r="W32" s="32">
        <v>217</v>
      </c>
    </row>
    <row r="33" spans="1:23" ht="18">
      <c r="A33" s="344" t="s">
        <v>130</v>
      </c>
      <c r="B33" s="322" t="s">
        <v>52</v>
      </c>
      <c r="C33" s="9">
        <v>0</v>
      </c>
      <c r="D33" s="362">
        <v>0</v>
      </c>
      <c r="E33" s="7">
        <v>0</v>
      </c>
      <c r="F33" s="7">
        <v>1</v>
      </c>
      <c r="G33" s="7">
        <v>1</v>
      </c>
      <c r="H33" s="7">
        <v>0</v>
      </c>
      <c r="I33" s="7">
        <v>2</v>
      </c>
      <c r="J33" s="7">
        <v>1</v>
      </c>
      <c r="K33" s="7">
        <v>12</v>
      </c>
      <c r="L33" s="7">
        <v>3</v>
      </c>
      <c r="M33" s="7">
        <v>24</v>
      </c>
      <c r="N33" s="7">
        <v>12</v>
      </c>
      <c r="O33" s="7">
        <v>0</v>
      </c>
      <c r="P33" s="7">
        <v>0</v>
      </c>
      <c r="Q33" s="7">
        <v>1</v>
      </c>
      <c r="R33" s="12">
        <v>0</v>
      </c>
      <c r="S33" s="58">
        <v>0</v>
      </c>
      <c r="T33" s="58">
        <v>57</v>
      </c>
      <c r="U33" s="34">
        <v>2</v>
      </c>
      <c r="V33" s="7">
        <v>1</v>
      </c>
      <c r="W33" s="32">
        <v>35</v>
      </c>
    </row>
    <row r="34" spans="1:23" ht="18">
      <c r="A34" s="344" t="s">
        <v>129</v>
      </c>
      <c r="B34" s="322" t="s">
        <v>53</v>
      </c>
      <c r="C34" s="9">
        <v>0</v>
      </c>
      <c r="D34" s="362">
        <v>0</v>
      </c>
      <c r="E34" s="7">
        <v>1</v>
      </c>
      <c r="F34" s="7">
        <v>0</v>
      </c>
      <c r="G34" s="7">
        <v>0</v>
      </c>
      <c r="H34" s="7">
        <v>0</v>
      </c>
      <c r="I34" s="7">
        <v>4</v>
      </c>
      <c r="J34" s="7">
        <v>1</v>
      </c>
      <c r="K34" s="7">
        <v>1</v>
      </c>
      <c r="L34" s="7">
        <v>0</v>
      </c>
      <c r="M34" s="7">
        <v>22</v>
      </c>
      <c r="N34" s="7">
        <v>2</v>
      </c>
      <c r="O34" s="7">
        <v>0</v>
      </c>
      <c r="P34" s="7">
        <v>0</v>
      </c>
      <c r="Q34" s="7">
        <v>1</v>
      </c>
      <c r="R34" s="12">
        <v>0</v>
      </c>
      <c r="S34" s="58">
        <v>0</v>
      </c>
      <c r="T34" s="58">
        <v>32</v>
      </c>
      <c r="U34" s="34">
        <v>0</v>
      </c>
      <c r="V34" s="7">
        <v>0</v>
      </c>
      <c r="W34" s="32">
        <v>18</v>
      </c>
    </row>
    <row r="35" spans="1:23" ht="18.75" thickBot="1">
      <c r="A35" s="346" t="s">
        <v>128</v>
      </c>
      <c r="B35" s="354" t="s">
        <v>54</v>
      </c>
      <c r="C35" s="19">
        <v>14</v>
      </c>
      <c r="D35" s="363">
        <v>23</v>
      </c>
      <c r="E35" s="16">
        <v>23</v>
      </c>
      <c r="F35" s="16">
        <v>16</v>
      </c>
      <c r="G35" s="16">
        <v>1</v>
      </c>
      <c r="H35" s="16">
        <v>0</v>
      </c>
      <c r="I35" s="16">
        <v>88</v>
      </c>
      <c r="J35" s="16">
        <v>32</v>
      </c>
      <c r="K35" s="16">
        <v>184</v>
      </c>
      <c r="L35" s="16">
        <v>86</v>
      </c>
      <c r="M35" s="16">
        <v>142</v>
      </c>
      <c r="N35" s="16">
        <v>94</v>
      </c>
      <c r="O35" s="16">
        <v>1</v>
      </c>
      <c r="P35" s="16">
        <v>1</v>
      </c>
      <c r="Q35" s="16">
        <v>12</v>
      </c>
      <c r="R35" s="35">
        <v>7</v>
      </c>
      <c r="S35" s="59">
        <v>10</v>
      </c>
      <c r="T35" s="59">
        <v>734</v>
      </c>
      <c r="U35" s="21">
        <v>2</v>
      </c>
      <c r="V35" s="16">
        <v>64</v>
      </c>
      <c r="W35" s="33">
        <v>318</v>
      </c>
    </row>
    <row r="36" spans="1:23" ht="17.100000000000001" customHeight="1">
      <c r="A36" s="227" t="s">
        <v>467</v>
      </c>
      <c r="B36" s="220"/>
      <c r="C36" s="220"/>
      <c r="D36" s="220"/>
      <c r="E36" s="220"/>
      <c r="F36" s="220"/>
      <c r="G36" s="220"/>
      <c r="H36" s="220"/>
      <c r="I36" s="220"/>
      <c r="J36" s="220"/>
      <c r="K36" s="220"/>
      <c r="L36" s="220"/>
      <c r="M36" s="220"/>
      <c r="N36" s="220"/>
      <c r="O36" s="220"/>
      <c r="P36" s="220"/>
      <c r="Q36" s="220"/>
      <c r="R36" s="220"/>
      <c r="S36" s="220"/>
      <c r="T36" s="220"/>
      <c r="U36" s="220"/>
      <c r="V36" s="220"/>
      <c r="W36" s="220"/>
    </row>
    <row r="37" spans="1:23" ht="17.100000000000001" customHeight="1">
      <c r="A37" s="227" t="s">
        <v>472</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7.100000000000001" customHeight="1">
      <c r="A38" s="227" t="s">
        <v>113</v>
      </c>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1:23" ht="17.100000000000001" customHeight="1">
      <c r="A39" s="227" t="s">
        <v>194</v>
      </c>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1:23" ht="17.100000000000001" customHeight="1">
      <c r="A40" s="227" t="s">
        <v>361</v>
      </c>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1:23" ht="17.100000000000001" customHeight="1">
      <c r="A41" s="227" t="s">
        <v>193</v>
      </c>
      <c r="B41" s="220"/>
      <c r="C41" s="220"/>
      <c r="D41" s="220"/>
      <c r="E41" s="220"/>
      <c r="F41" s="220"/>
      <c r="G41" s="220"/>
      <c r="H41" s="220"/>
      <c r="I41" s="220"/>
      <c r="J41" s="220"/>
      <c r="K41" s="220"/>
      <c r="L41" s="220"/>
      <c r="M41" s="220"/>
      <c r="N41" s="220"/>
      <c r="O41" s="220"/>
      <c r="P41" s="220"/>
      <c r="Q41" s="220"/>
      <c r="R41" s="220"/>
      <c r="S41" s="220"/>
      <c r="T41" s="220"/>
      <c r="U41" s="220"/>
      <c r="V41" s="220"/>
      <c r="W41" s="220"/>
    </row>
    <row r="43" spans="1:23" ht="15" customHeight="1">
      <c r="A43" s="1023" t="s">
        <v>918</v>
      </c>
    </row>
  </sheetData>
  <mergeCells count="14">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16ABDBD-7A71-4EF2-9771-96925541B46B}"/>
    <hyperlink ref="A43" location="'Table of Contents'!A1" display="Return to Table of Contents" xr:uid="{6FDFB521-60B1-4CE7-BF22-E7C8807882B1}"/>
  </hyperlinks>
  <pageMargins left="0.2" right="0.2" top="0.5" bottom="0.5" header="0" footer="0"/>
  <pageSetup paperSize="5"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C25"/>
  <sheetViews>
    <sheetView showGridLines="0" zoomScaleNormal="100" workbookViewId="0"/>
  </sheetViews>
  <sheetFormatPr defaultColWidth="11" defaultRowHeight="15" customHeight="1"/>
  <cols>
    <col min="1" max="1" width="51.125" customWidth="1"/>
    <col min="2" max="2" width="9.5" customWidth="1"/>
    <col min="3" max="3" width="12" bestFit="1" customWidth="1"/>
  </cols>
  <sheetData>
    <row r="1" spans="1:3" ht="15" customHeight="1">
      <c r="A1" s="1023" t="s">
        <v>918</v>
      </c>
    </row>
    <row r="2" spans="1:3" ht="74.45" customHeight="1">
      <c r="A2" s="1283" t="s">
        <v>369</v>
      </c>
      <c r="B2" s="1158"/>
      <c r="C2" s="1158"/>
    </row>
    <row r="3" spans="1:3" ht="15" customHeight="1" thickBot="1"/>
    <row r="4" spans="1:3" ht="17.100000000000001" customHeight="1">
      <c r="A4" s="182" t="s">
        <v>203</v>
      </c>
      <c r="B4" s="183" t="s">
        <v>13</v>
      </c>
      <c r="C4" s="184" t="s">
        <v>204</v>
      </c>
    </row>
    <row r="5" spans="1:3" ht="17.100000000000001" customHeight="1">
      <c r="A5" s="173" t="s">
        <v>7</v>
      </c>
      <c r="B5" s="124">
        <v>38998</v>
      </c>
      <c r="C5" s="257">
        <v>1</v>
      </c>
    </row>
    <row r="6" spans="1:3" ht="17.100000000000001" customHeight="1">
      <c r="A6" s="135" t="s">
        <v>205</v>
      </c>
      <c r="B6" s="38">
        <v>21</v>
      </c>
      <c r="C6" s="258">
        <v>5.3848915329000001E-4</v>
      </c>
    </row>
    <row r="7" spans="1:3" ht="17.100000000000001" customHeight="1">
      <c r="A7" s="31" t="s">
        <v>206</v>
      </c>
      <c r="B7" s="7">
        <v>1644</v>
      </c>
      <c r="C7" s="259">
        <v>4.215600800041E-2</v>
      </c>
    </row>
    <row r="8" spans="1:3" ht="17.100000000000001" customHeight="1">
      <c r="A8" s="31" t="s">
        <v>207</v>
      </c>
      <c r="B8" s="7">
        <v>2024</v>
      </c>
      <c r="C8" s="259">
        <v>5.1900097440889997E-2</v>
      </c>
    </row>
    <row r="9" spans="1:3" ht="17.100000000000001" customHeight="1">
      <c r="A9" s="31" t="s">
        <v>208</v>
      </c>
      <c r="B9" s="7">
        <v>1344</v>
      </c>
      <c r="C9" s="259">
        <v>3.4463305810550002E-2</v>
      </c>
    </row>
    <row r="10" spans="1:3" ht="17.100000000000001" customHeight="1">
      <c r="A10" s="31" t="s">
        <v>209</v>
      </c>
      <c r="B10" s="7">
        <v>66</v>
      </c>
      <c r="C10" s="259">
        <v>1.69239448177E-3</v>
      </c>
    </row>
    <row r="11" spans="1:3" ht="17.100000000000001" customHeight="1">
      <c r="A11" s="31" t="s">
        <v>210</v>
      </c>
      <c r="B11" s="7">
        <v>18072</v>
      </c>
      <c r="C11" s="259">
        <v>0.46340837991692002</v>
      </c>
    </row>
    <row r="12" spans="1:3" ht="17.100000000000001" customHeight="1">
      <c r="A12" s="31" t="s">
        <v>211</v>
      </c>
      <c r="B12" s="7">
        <v>196</v>
      </c>
      <c r="C12" s="259">
        <v>5.0258987640399997E-3</v>
      </c>
    </row>
    <row r="13" spans="1:3" ht="17.100000000000001" customHeight="1">
      <c r="A13" s="31" t="s">
        <v>212</v>
      </c>
      <c r="B13" s="7">
        <v>168</v>
      </c>
      <c r="C13" s="259">
        <v>4.3079132263200001E-3</v>
      </c>
    </row>
    <row r="14" spans="1:3" ht="17.100000000000001" customHeight="1">
      <c r="A14" s="31" t="s">
        <v>213</v>
      </c>
      <c r="B14" s="7">
        <v>1533</v>
      </c>
      <c r="C14" s="259">
        <v>3.9309708190159998E-2</v>
      </c>
    </row>
    <row r="15" spans="1:3" ht="17.100000000000001" customHeight="1">
      <c r="A15" s="31" t="s">
        <v>214</v>
      </c>
      <c r="B15" s="7">
        <v>721</v>
      </c>
      <c r="C15" s="259">
        <v>1.848812759629E-2</v>
      </c>
    </row>
    <row r="16" spans="1:3" ht="17.100000000000001" customHeight="1">
      <c r="A16" s="31" t="s">
        <v>215</v>
      </c>
      <c r="B16" s="7">
        <v>6847</v>
      </c>
      <c r="C16" s="259">
        <v>0.17557310631313999</v>
      </c>
    </row>
    <row r="17" spans="1:3" ht="17.100000000000001" customHeight="1">
      <c r="A17" s="31" t="s">
        <v>216</v>
      </c>
      <c r="B17" s="7">
        <v>3927</v>
      </c>
      <c r="C17" s="259">
        <v>0.10069747166520999</v>
      </c>
    </row>
    <row r="18" spans="1:3" ht="17.100000000000001" customHeight="1">
      <c r="A18" s="31" t="s">
        <v>217</v>
      </c>
      <c r="B18" s="7">
        <v>68</v>
      </c>
      <c r="C18" s="259">
        <v>1.74367916303E-3</v>
      </c>
    </row>
    <row r="19" spans="1:3" ht="17.100000000000001" customHeight="1">
      <c r="A19" s="31" t="s">
        <v>218</v>
      </c>
      <c r="B19" s="7">
        <v>112</v>
      </c>
      <c r="C19" s="259">
        <v>2.8719421508800001E-3</v>
      </c>
    </row>
    <row r="20" spans="1:3" ht="17.100000000000001" customHeight="1" thickBot="1">
      <c r="A20" s="15" t="s">
        <v>219</v>
      </c>
      <c r="B20" s="16">
        <v>2255</v>
      </c>
      <c r="C20" s="260">
        <v>5.7823478127079997E-2</v>
      </c>
    </row>
    <row r="21" spans="1:3" ht="17.100000000000001" customHeight="1">
      <c r="A21" s="1141" t="s">
        <v>513</v>
      </c>
      <c r="B21" s="1323"/>
      <c r="C21" s="1323"/>
    </row>
    <row r="22" spans="1:3" ht="17.100000000000001" customHeight="1">
      <c r="A22" s="1322" t="s">
        <v>442</v>
      </c>
      <c r="B22" s="1323"/>
      <c r="C22" s="1323"/>
    </row>
    <row r="23" spans="1:3" ht="30.6" customHeight="1">
      <c r="A23" s="1324" t="s">
        <v>366</v>
      </c>
      <c r="B23" s="1325"/>
      <c r="C23" s="1325"/>
    </row>
    <row r="24" spans="1:3" ht="17.100000000000001" customHeight="1"/>
    <row r="25" spans="1:3" ht="15" customHeight="1">
      <c r="A25" s="1023" t="s">
        <v>918</v>
      </c>
    </row>
  </sheetData>
  <mergeCells count="4">
    <mergeCell ref="A22:C22"/>
    <mergeCell ref="A23:C23"/>
    <mergeCell ref="A21:C21"/>
    <mergeCell ref="A2:C2"/>
  </mergeCells>
  <hyperlinks>
    <hyperlink ref="A1" location="'Table of Contents'!A1" display="Return to Table of Contents" xr:uid="{E7C1B1A5-F58E-427B-8606-190E3D877DF9}"/>
    <hyperlink ref="A25" location="'Table of Contents'!A1" display="Return to Table of Contents" xr:uid="{C2D43EF3-8305-4C0B-8FD1-85A7D3EA9B90}"/>
  </hyperlinks>
  <pageMargins left="0.2" right="0.2" top="0.5" bottom="0.5" header="0" footer="0"/>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showGridLines="0" topLeftCell="A30" zoomScaleNormal="100" workbookViewId="0">
      <selection activeCell="R5" sqref="R5"/>
    </sheetView>
  </sheetViews>
  <sheetFormatPr defaultColWidth="11" defaultRowHeight="15" customHeight="1"/>
  <cols>
    <col min="1" max="1" width="10" style="50" customWidth="1"/>
    <col min="2" max="2" width="39.625" customWidth="1"/>
    <col min="3" max="3" width="10.375" customWidth="1"/>
    <col min="4" max="4" width="9.75" customWidth="1"/>
    <col min="5" max="5" width="9" bestFit="1" customWidth="1"/>
    <col min="6" max="6" width="8" bestFit="1" customWidth="1"/>
    <col min="7" max="7" width="10.375" customWidth="1"/>
    <col min="8" max="8" width="8.875" customWidth="1"/>
    <col min="9" max="11" width="9" bestFit="1" customWidth="1"/>
    <col min="12" max="12" width="8" bestFit="1" customWidth="1"/>
    <col min="13" max="14" width="9.375" customWidth="1"/>
    <col min="15" max="15" width="9" customWidth="1"/>
    <col min="16" max="16" width="8.375" customWidth="1"/>
    <col min="17" max="18" width="9" bestFit="1" customWidth="1"/>
  </cols>
  <sheetData>
    <row r="1" spans="1:18" ht="15" customHeight="1">
      <c r="A1" s="1023" t="s">
        <v>918</v>
      </c>
    </row>
    <row r="2" spans="1:18" ht="105.6" customHeight="1">
      <c r="A2" s="1157" t="s">
        <v>525</v>
      </c>
      <c r="B2" s="1158"/>
      <c r="C2" s="1158"/>
      <c r="D2" s="1158"/>
      <c r="E2" s="1158"/>
      <c r="F2" s="1158"/>
      <c r="G2" s="1158"/>
      <c r="H2" s="1158"/>
      <c r="I2" s="1158"/>
      <c r="J2" s="1158"/>
      <c r="K2" s="1158"/>
      <c r="L2" s="1158"/>
      <c r="M2" s="1158"/>
      <c r="N2" s="1158"/>
      <c r="O2" s="1158"/>
      <c r="P2" s="1158"/>
      <c r="Q2" s="1158"/>
      <c r="R2" s="1158"/>
    </row>
    <row r="3" spans="1:18" ht="15" customHeight="1" thickBot="1"/>
    <row r="4" spans="1:18" ht="35.1" customHeight="1">
      <c r="A4" s="1159" t="s">
        <v>360</v>
      </c>
      <c r="B4" s="1161" t="s">
        <v>359</v>
      </c>
      <c r="C4" s="1138" t="s">
        <v>19</v>
      </c>
      <c r="D4" s="1139"/>
      <c r="E4" s="1139" t="s">
        <v>10</v>
      </c>
      <c r="F4" s="1139"/>
      <c r="G4" s="1139" t="s">
        <v>353</v>
      </c>
      <c r="H4" s="1139"/>
      <c r="I4" s="1139" t="s">
        <v>20</v>
      </c>
      <c r="J4" s="1139"/>
      <c r="K4" s="1139" t="s">
        <v>12</v>
      </c>
      <c r="L4" s="1139"/>
      <c r="M4" s="1139" t="s">
        <v>21</v>
      </c>
      <c r="N4" s="1139"/>
      <c r="O4" s="1139" t="s">
        <v>25</v>
      </c>
      <c r="P4" s="1139"/>
      <c r="Q4" s="1139" t="s">
        <v>7</v>
      </c>
      <c r="R4" s="1142"/>
    </row>
    <row r="5" spans="1:18" ht="17.100000000000001" customHeight="1">
      <c r="A5" s="1160"/>
      <c r="B5" s="1162"/>
      <c r="C5" s="28" t="s">
        <v>18</v>
      </c>
      <c r="D5" s="29" t="s">
        <v>24</v>
      </c>
      <c r="E5" s="29" t="s">
        <v>18</v>
      </c>
      <c r="F5" s="29" t="s">
        <v>24</v>
      </c>
      <c r="G5" s="29" t="s">
        <v>18</v>
      </c>
      <c r="H5" s="29" t="s">
        <v>24</v>
      </c>
      <c r="I5" s="29" t="s">
        <v>18</v>
      </c>
      <c r="J5" s="29" t="s">
        <v>24</v>
      </c>
      <c r="K5" s="29" t="s">
        <v>18</v>
      </c>
      <c r="L5" s="29" t="s">
        <v>24</v>
      </c>
      <c r="M5" s="29" t="s">
        <v>18</v>
      </c>
      <c r="N5" s="29" t="s">
        <v>24</v>
      </c>
      <c r="O5" s="29" t="s">
        <v>18</v>
      </c>
      <c r="P5" s="29" t="s">
        <v>24</v>
      </c>
      <c r="Q5" s="29" t="s">
        <v>18</v>
      </c>
      <c r="R5" s="30" t="s">
        <v>24</v>
      </c>
    </row>
    <row r="6" spans="1:18" ht="17.100000000000001" customHeight="1">
      <c r="A6" s="246">
        <v>0</v>
      </c>
      <c r="B6" s="56" t="s">
        <v>26</v>
      </c>
      <c r="C6" s="52">
        <v>8019</v>
      </c>
      <c r="D6" s="53">
        <v>5417</v>
      </c>
      <c r="E6" s="53">
        <v>72098</v>
      </c>
      <c r="F6" s="53">
        <v>48074</v>
      </c>
      <c r="G6" s="53">
        <v>40182</v>
      </c>
      <c r="H6" s="53">
        <v>20830</v>
      </c>
      <c r="I6" s="53">
        <v>7381</v>
      </c>
      <c r="J6" s="53">
        <v>5893</v>
      </c>
      <c r="K6" s="53">
        <v>78115</v>
      </c>
      <c r="L6" s="53">
        <v>54639</v>
      </c>
      <c r="M6" s="53">
        <v>8982</v>
      </c>
      <c r="N6" s="53">
        <v>5622</v>
      </c>
      <c r="O6" s="53">
        <v>4999</v>
      </c>
      <c r="P6" s="53">
        <v>3870</v>
      </c>
      <c r="Q6" s="53">
        <v>219776</v>
      </c>
      <c r="R6" s="54">
        <v>144345</v>
      </c>
    </row>
    <row r="7" spans="1:18" ht="17.100000000000001" customHeight="1">
      <c r="A7" s="247">
        <v>1</v>
      </c>
      <c r="B7" s="55" t="s">
        <v>27</v>
      </c>
      <c r="C7" s="51">
        <v>88</v>
      </c>
      <c r="D7" s="38">
        <v>95</v>
      </c>
      <c r="E7" s="38">
        <v>1521</v>
      </c>
      <c r="F7" s="38">
        <v>952</v>
      </c>
      <c r="G7" s="38">
        <v>961</v>
      </c>
      <c r="H7" s="38">
        <v>519</v>
      </c>
      <c r="I7" s="38">
        <v>251</v>
      </c>
      <c r="J7" s="38">
        <v>170</v>
      </c>
      <c r="K7" s="38">
        <v>4646</v>
      </c>
      <c r="L7" s="38">
        <v>3368</v>
      </c>
      <c r="M7" s="38">
        <v>474</v>
      </c>
      <c r="N7" s="38">
        <v>329</v>
      </c>
      <c r="O7" s="38">
        <v>127</v>
      </c>
      <c r="P7" s="39">
        <v>100</v>
      </c>
      <c r="Q7" s="37">
        <v>8068</v>
      </c>
      <c r="R7" s="40">
        <v>5533</v>
      </c>
    </row>
    <row r="8" spans="1:18" ht="17.100000000000001" customHeight="1">
      <c r="A8" s="248">
        <v>2</v>
      </c>
      <c r="B8" s="48" t="s">
        <v>28</v>
      </c>
      <c r="C8" s="9">
        <v>2007</v>
      </c>
      <c r="D8" s="7">
        <v>1362</v>
      </c>
      <c r="E8" s="7">
        <v>5975</v>
      </c>
      <c r="F8" s="7">
        <v>4323</v>
      </c>
      <c r="G8" s="7">
        <v>5652</v>
      </c>
      <c r="H8" s="7">
        <v>3027</v>
      </c>
      <c r="I8" s="7">
        <v>654</v>
      </c>
      <c r="J8" s="7">
        <v>525</v>
      </c>
      <c r="K8" s="7">
        <v>1968</v>
      </c>
      <c r="L8" s="7">
        <v>1663</v>
      </c>
      <c r="M8" s="7">
        <v>696</v>
      </c>
      <c r="N8" s="7">
        <v>413</v>
      </c>
      <c r="O8" s="7">
        <v>552</v>
      </c>
      <c r="P8" s="12">
        <v>323</v>
      </c>
      <c r="Q8" s="34">
        <v>17504</v>
      </c>
      <c r="R8" s="32">
        <v>11636</v>
      </c>
    </row>
    <row r="9" spans="1:18" ht="17.100000000000001" customHeight="1">
      <c r="A9" s="248">
        <v>3</v>
      </c>
      <c r="B9" s="48" t="s">
        <v>29</v>
      </c>
      <c r="C9" s="9">
        <v>67</v>
      </c>
      <c r="D9" s="7">
        <v>35</v>
      </c>
      <c r="E9" s="7">
        <v>709</v>
      </c>
      <c r="F9" s="7">
        <v>445</v>
      </c>
      <c r="G9" s="7">
        <v>368</v>
      </c>
      <c r="H9" s="7">
        <v>210</v>
      </c>
      <c r="I9" s="7">
        <v>114</v>
      </c>
      <c r="J9" s="7">
        <v>90</v>
      </c>
      <c r="K9" s="7">
        <v>2127</v>
      </c>
      <c r="L9" s="7">
        <v>1205</v>
      </c>
      <c r="M9" s="7">
        <v>167</v>
      </c>
      <c r="N9" s="7">
        <v>89</v>
      </c>
      <c r="O9" s="7">
        <v>64</v>
      </c>
      <c r="P9" s="12">
        <v>57</v>
      </c>
      <c r="Q9" s="34">
        <v>3616</v>
      </c>
      <c r="R9" s="32">
        <v>2131</v>
      </c>
    </row>
    <row r="10" spans="1:18" ht="17.100000000000001" customHeight="1">
      <c r="A10" s="248">
        <v>4</v>
      </c>
      <c r="B10" s="48" t="s">
        <v>30</v>
      </c>
      <c r="C10" s="9">
        <v>17</v>
      </c>
      <c r="D10" s="7">
        <v>7</v>
      </c>
      <c r="E10" s="7">
        <v>57</v>
      </c>
      <c r="F10" s="7">
        <v>49</v>
      </c>
      <c r="G10" s="7">
        <v>150</v>
      </c>
      <c r="H10" s="7">
        <v>90</v>
      </c>
      <c r="I10" s="7">
        <v>17</v>
      </c>
      <c r="J10" s="7">
        <v>8</v>
      </c>
      <c r="K10" s="7">
        <v>765</v>
      </c>
      <c r="L10" s="7">
        <v>502</v>
      </c>
      <c r="M10" s="7">
        <v>56</v>
      </c>
      <c r="N10" s="7">
        <v>30</v>
      </c>
      <c r="O10" s="7">
        <v>42</v>
      </c>
      <c r="P10" s="12">
        <v>30</v>
      </c>
      <c r="Q10" s="34">
        <v>1104</v>
      </c>
      <c r="R10" s="32">
        <v>716</v>
      </c>
    </row>
    <row r="11" spans="1:18" ht="17.100000000000001" customHeight="1">
      <c r="A11" s="248">
        <v>5</v>
      </c>
      <c r="B11" s="48" t="s">
        <v>31</v>
      </c>
      <c r="C11" s="9">
        <v>33</v>
      </c>
      <c r="D11" s="7">
        <v>30</v>
      </c>
      <c r="E11" s="7">
        <v>1557</v>
      </c>
      <c r="F11" s="7">
        <v>1031</v>
      </c>
      <c r="G11" s="7">
        <v>1016</v>
      </c>
      <c r="H11" s="7">
        <v>552</v>
      </c>
      <c r="I11" s="7">
        <v>188</v>
      </c>
      <c r="J11" s="7">
        <v>144</v>
      </c>
      <c r="K11" s="7">
        <v>3788</v>
      </c>
      <c r="L11" s="7">
        <v>2598</v>
      </c>
      <c r="M11" s="7">
        <v>360</v>
      </c>
      <c r="N11" s="7">
        <v>245</v>
      </c>
      <c r="O11" s="7">
        <v>123</v>
      </c>
      <c r="P11" s="12">
        <v>142</v>
      </c>
      <c r="Q11" s="34">
        <v>7065</v>
      </c>
      <c r="R11" s="32">
        <v>4742</v>
      </c>
    </row>
    <row r="12" spans="1:18" ht="17.100000000000001" customHeight="1">
      <c r="A12" s="248">
        <v>6</v>
      </c>
      <c r="B12" s="48" t="s">
        <v>32</v>
      </c>
      <c r="C12" s="9">
        <v>245</v>
      </c>
      <c r="D12" s="7">
        <v>116</v>
      </c>
      <c r="E12" s="7">
        <v>3342</v>
      </c>
      <c r="F12" s="7">
        <v>1723</v>
      </c>
      <c r="G12" s="7">
        <v>1126</v>
      </c>
      <c r="H12" s="7">
        <v>630</v>
      </c>
      <c r="I12" s="7">
        <v>229</v>
      </c>
      <c r="J12" s="7">
        <v>150</v>
      </c>
      <c r="K12" s="7">
        <v>2941</v>
      </c>
      <c r="L12" s="7">
        <v>1780</v>
      </c>
      <c r="M12" s="7">
        <v>208</v>
      </c>
      <c r="N12" s="7">
        <v>133</v>
      </c>
      <c r="O12" s="7">
        <v>724</v>
      </c>
      <c r="P12" s="12">
        <v>513</v>
      </c>
      <c r="Q12" s="34">
        <v>8815</v>
      </c>
      <c r="R12" s="32">
        <v>5045</v>
      </c>
    </row>
    <row r="13" spans="1:18" ht="17.100000000000001" customHeight="1">
      <c r="A13" s="248">
        <v>7</v>
      </c>
      <c r="B13" s="48" t="s">
        <v>33</v>
      </c>
      <c r="C13" s="9">
        <v>478</v>
      </c>
      <c r="D13" s="7">
        <v>268</v>
      </c>
      <c r="E13" s="7">
        <v>1195</v>
      </c>
      <c r="F13" s="7">
        <v>626</v>
      </c>
      <c r="G13" s="7">
        <v>3851</v>
      </c>
      <c r="H13" s="7">
        <v>1709</v>
      </c>
      <c r="I13" s="7">
        <v>473</v>
      </c>
      <c r="J13" s="7">
        <v>375</v>
      </c>
      <c r="K13" s="7">
        <v>5451</v>
      </c>
      <c r="L13" s="7">
        <v>3525</v>
      </c>
      <c r="M13" s="7">
        <v>1563</v>
      </c>
      <c r="N13" s="7">
        <v>837</v>
      </c>
      <c r="O13" s="7">
        <v>101</v>
      </c>
      <c r="P13" s="12">
        <v>78</v>
      </c>
      <c r="Q13" s="34">
        <v>13112</v>
      </c>
      <c r="R13" s="32">
        <v>7418</v>
      </c>
    </row>
    <row r="14" spans="1:18" ht="17.100000000000001" customHeight="1">
      <c r="A14" s="248">
        <v>8</v>
      </c>
      <c r="B14" s="48" t="s">
        <v>34</v>
      </c>
      <c r="C14" s="9">
        <v>9</v>
      </c>
      <c r="D14" s="7">
        <v>7</v>
      </c>
      <c r="E14" s="7">
        <v>166</v>
      </c>
      <c r="F14" s="7">
        <v>95</v>
      </c>
      <c r="G14" s="7">
        <v>57</v>
      </c>
      <c r="H14" s="7">
        <v>32</v>
      </c>
      <c r="I14" s="7">
        <v>6</v>
      </c>
      <c r="J14" s="7">
        <v>4</v>
      </c>
      <c r="K14" s="7">
        <v>223</v>
      </c>
      <c r="L14" s="7">
        <v>186</v>
      </c>
      <c r="M14" s="7">
        <v>7</v>
      </c>
      <c r="N14" s="7">
        <v>12</v>
      </c>
      <c r="O14" s="7">
        <v>21</v>
      </c>
      <c r="P14" s="12">
        <v>29</v>
      </c>
      <c r="Q14" s="34">
        <v>489</v>
      </c>
      <c r="R14" s="32">
        <v>365</v>
      </c>
    </row>
    <row r="15" spans="1:18" ht="17.100000000000001" customHeight="1">
      <c r="A15" s="248">
        <v>9</v>
      </c>
      <c r="B15" s="48" t="s">
        <v>35</v>
      </c>
      <c r="C15" s="9">
        <v>22</v>
      </c>
      <c r="D15" s="7">
        <v>4</v>
      </c>
      <c r="E15" s="7">
        <v>238</v>
      </c>
      <c r="F15" s="7">
        <v>126</v>
      </c>
      <c r="G15" s="7">
        <v>357</v>
      </c>
      <c r="H15" s="7">
        <v>181</v>
      </c>
      <c r="I15" s="7">
        <v>129</v>
      </c>
      <c r="J15" s="7">
        <v>97</v>
      </c>
      <c r="K15" s="7">
        <v>2201</v>
      </c>
      <c r="L15" s="7">
        <v>1222</v>
      </c>
      <c r="M15" s="7">
        <v>154</v>
      </c>
      <c r="N15" s="7">
        <v>88</v>
      </c>
      <c r="O15" s="7">
        <v>93</v>
      </c>
      <c r="P15" s="12">
        <v>47</v>
      </c>
      <c r="Q15" s="34">
        <v>3194</v>
      </c>
      <c r="R15" s="32">
        <v>1765</v>
      </c>
    </row>
    <row r="16" spans="1:18" ht="17.100000000000001" customHeight="1">
      <c r="A16" s="248">
        <v>10</v>
      </c>
      <c r="B16" s="48" t="s">
        <v>36</v>
      </c>
      <c r="C16" s="9">
        <v>177</v>
      </c>
      <c r="D16" s="7">
        <v>169</v>
      </c>
      <c r="E16" s="7">
        <v>4705</v>
      </c>
      <c r="F16" s="7">
        <v>3044</v>
      </c>
      <c r="G16" s="7">
        <v>2221</v>
      </c>
      <c r="H16" s="7">
        <v>1287</v>
      </c>
      <c r="I16" s="7">
        <v>423</v>
      </c>
      <c r="J16" s="7">
        <v>351</v>
      </c>
      <c r="K16" s="7">
        <v>3468</v>
      </c>
      <c r="L16" s="7">
        <v>2694</v>
      </c>
      <c r="M16" s="7">
        <v>576</v>
      </c>
      <c r="N16" s="7">
        <v>388</v>
      </c>
      <c r="O16" s="7">
        <v>280</v>
      </c>
      <c r="P16" s="12">
        <v>221</v>
      </c>
      <c r="Q16" s="34">
        <v>11850</v>
      </c>
      <c r="R16" s="32">
        <v>8154</v>
      </c>
    </row>
    <row r="17" spans="1:18" ht="17.100000000000001" customHeight="1">
      <c r="A17" s="248">
        <v>11</v>
      </c>
      <c r="B17" s="48" t="s">
        <v>37</v>
      </c>
      <c r="C17" s="9">
        <v>124</v>
      </c>
      <c r="D17" s="7">
        <v>86</v>
      </c>
      <c r="E17" s="7">
        <v>4091</v>
      </c>
      <c r="F17" s="7">
        <v>2560</v>
      </c>
      <c r="G17" s="7">
        <v>1215</v>
      </c>
      <c r="H17" s="7">
        <v>657</v>
      </c>
      <c r="I17" s="7">
        <v>155</v>
      </c>
      <c r="J17" s="7">
        <v>133</v>
      </c>
      <c r="K17" s="7">
        <v>3057</v>
      </c>
      <c r="L17" s="7">
        <v>2184</v>
      </c>
      <c r="M17" s="7">
        <v>233</v>
      </c>
      <c r="N17" s="7">
        <v>140</v>
      </c>
      <c r="O17" s="7">
        <v>180</v>
      </c>
      <c r="P17" s="12">
        <v>289</v>
      </c>
      <c r="Q17" s="34">
        <v>9055</v>
      </c>
      <c r="R17" s="32">
        <v>6049</v>
      </c>
    </row>
    <row r="18" spans="1:18" ht="17.100000000000001" customHeight="1">
      <c r="A18" s="248">
        <v>12</v>
      </c>
      <c r="B18" s="48" t="s">
        <v>38</v>
      </c>
      <c r="C18" s="9">
        <v>0</v>
      </c>
      <c r="D18" s="7">
        <v>3</v>
      </c>
      <c r="E18" s="7">
        <v>147</v>
      </c>
      <c r="F18" s="7">
        <v>89</v>
      </c>
      <c r="G18" s="7">
        <v>318</v>
      </c>
      <c r="H18" s="7">
        <v>135</v>
      </c>
      <c r="I18" s="7">
        <v>29</v>
      </c>
      <c r="J18" s="7">
        <v>26</v>
      </c>
      <c r="K18" s="7">
        <v>1368</v>
      </c>
      <c r="L18" s="7">
        <v>691</v>
      </c>
      <c r="M18" s="7">
        <v>49</v>
      </c>
      <c r="N18" s="7">
        <v>23</v>
      </c>
      <c r="O18" s="7">
        <v>4</v>
      </c>
      <c r="P18" s="12">
        <v>3</v>
      </c>
      <c r="Q18" s="34">
        <v>1915</v>
      </c>
      <c r="R18" s="32">
        <v>970</v>
      </c>
    </row>
    <row r="19" spans="1:18" ht="17.100000000000001" customHeight="1">
      <c r="A19" s="248">
        <v>13</v>
      </c>
      <c r="B19" s="48" t="s">
        <v>39</v>
      </c>
      <c r="C19" s="9">
        <v>26</v>
      </c>
      <c r="D19" s="7">
        <v>21</v>
      </c>
      <c r="E19" s="7">
        <v>828</v>
      </c>
      <c r="F19" s="7">
        <v>522</v>
      </c>
      <c r="G19" s="7">
        <v>376</v>
      </c>
      <c r="H19" s="7">
        <v>192</v>
      </c>
      <c r="I19" s="7">
        <v>158</v>
      </c>
      <c r="J19" s="7">
        <v>102</v>
      </c>
      <c r="K19" s="7">
        <v>1572</v>
      </c>
      <c r="L19" s="7">
        <v>975</v>
      </c>
      <c r="M19" s="7">
        <v>86</v>
      </c>
      <c r="N19" s="7">
        <v>54</v>
      </c>
      <c r="O19" s="7">
        <v>88</v>
      </c>
      <c r="P19" s="12">
        <v>64</v>
      </c>
      <c r="Q19" s="34">
        <v>3134</v>
      </c>
      <c r="R19" s="32">
        <v>1930</v>
      </c>
    </row>
    <row r="20" spans="1:18" ht="17.100000000000001" customHeight="1">
      <c r="A20" s="248">
        <v>14</v>
      </c>
      <c r="B20" s="48" t="s">
        <v>40</v>
      </c>
      <c r="C20" s="9">
        <v>138</v>
      </c>
      <c r="D20" s="7">
        <v>77</v>
      </c>
      <c r="E20" s="7">
        <v>1334</v>
      </c>
      <c r="F20" s="7">
        <v>708</v>
      </c>
      <c r="G20" s="7">
        <v>453</v>
      </c>
      <c r="H20" s="7">
        <v>228</v>
      </c>
      <c r="I20" s="7">
        <v>214</v>
      </c>
      <c r="J20" s="7">
        <v>171</v>
      </c>
      <c r="K20" s="7">
        <v>2869</v>
      </c>
      <c r="L20" s="7">
        <v>1785</v>
      </c>
      <c r="M20" s="7">
        <v>19</v>
      </c>
      <c r="N20" s="7">
        <v>7</v>
      </c>
      <c r="O20" s="7">
        <v>254</v>
      </c>
      <c r="P20" s="12">
        <v>154</v>
      </c>
      <c r="Q20" s="34">
        <v>5281</v>
      </c>
      <c r="R20" s="32">
        <v>3130</v>
      </c>
    </row>
    <row r="21" spans="1:18" ht="17.100000000000001" customHeight="1">
      <c r="A21" s="248">
        <v>15</v>
      </c>
      <c r="B21" s="48" t="s">
        <v>41</v>
      </c>
      <c r="C21" s="9">
        <v>1798</v>
      </c>
      <c r="D21" s="7">
        <v>1149</v>
      </c>
      <c r="E21" s="7">
        <v>16199</v>
      </c>
      <c r="F21" s="7">
        <v>12054</v>
      </c>
      <c r="G21" s="7">
        <v>3404</v>
      </c>
      <c r="H21" s="7">
        <v>1836</v>
      </c>
      <c r="I21" s="7">
        <v>270</v>
      </c>
      <c r="J21" s="7">
        <v>200</v>
      </c>
      <c r="K21" s="7">
        <v>916</v>
      </c>
      <c r="L21" s="7">
        <v>749</v>
      </c>
      <c r="M21" s="7">
        <v>216</v>
      </c>
      <c r="N21" s="7">
        <v>119</v>
      </c>
      <c r="O21" s="7">
        <v>134</v>
      </c>
      <c r="P21" s="12">
        <v>134</v>
      </c>
      <c r="Q21" s="34">
        <v>22937</v>
      </c>
      <c r="R21" s="32">
        <v>16241</v>
      </c>
    </row>
    <row r="22" spans="1:18" ht="17.100000000000001" customHeight="1">
      <c r="A22" s="248">
        <v>16</v>
      </c>
      <c r="B22" s="48" t="s">
        <v>42</v>
      </c>
      <c r="C22" s="9">
        <v>3</v>
      </c>
      <c r="D22" s="7">
        <v>1</v>
      </c>
      <c r="E22" s="7">
        <v>87</v>
      </c>
      <c r="F22" s="7">
        <v>55</v>
      </c>
      <c r="G22" s="7">
        <v>219</v>
      </c>
      <c r="H22" s="7">
        <v>67</v>
      </c>
      <c r="I22" s="7">
        <v>9</v>
      </c>
      <c r="J22" s="7">
        <v>9</v>
      </c>
      <c r="K22" s="7">
        <v>528</v>
      </c>
      <c r="L22" s="7">
        <v>265</v>
      </c>
      <c r="M22" s="7">
        <v>21</v>
      </c>
      <c r="N22" s="7">
        <v>6</v>
      </c>
      <c r="O22" s="7">
        <v>8</v>
      </c>
      <c r="P22" s="12">
        <v>3</v>
      </c>
      <c r="Q22" s="34">
        <v>875</v>
      </c>
      <c r="R22" s="32">
        <v>406</v>
      </c>
    </row>
    <row r="23" spans="1:18" ht="17.100000000000001" customHeight="1">
      <c r="A23" s="248">
        <v>17</v>
      </c>
      <c r="B23" s="48" t="s">
        <v>43</v>
      </c>
      <c r="C23" s="9">
        <v>22</v>
      </c>
      <c r="D23" s="7">
        <v>21</v>
      </c>
      <c r="E23" s="7">
        <v>411</v>
      </c>
      <c r="F23" s="7">
        <v>251</v>
      </c>
      <c r="G23" s="7">
        <v>247</v>
      </c>
      <c r="H23" s="7">
        <v>134</v>
      </c>
      <c r="I23" s="7">
        <v>118</v>
      </c>
      <c r="J23" s="7">
        <v>76</v>
      </c>
      <c r="K23" s="7">
        <v>1980</v>
      </c>
      <c r="L23" s="7">
        <v>1299</v>
      </c>
      <c r="M23" s="7">
        <v>231</v>
      </c>
      <c r="N23" s="7">
        <v>150</v>
      </c>
      <c r="O23" s="7">
        <v>109</v>
      </c>
      <c r="P23" s="12">
        <v>111</v>
      </c>
      <c r="Q23" s="34">
        <v>3118</v>
      </c>
      <c r="R23" s="32">
        <v>2042</v>
      </c>
    </row>
    <row r="24" spans="1:18" ht="17.100000000000001" customHeight="1">
      <c r="A24" s="248">
        <v>18</v>
      </c>
      <c r="B24" s="48" t="s">
        <v>44</v>
      </c>
      <c r="C24" s="9">
        <v>360</v>
      </c>
      <c r="D24" s="7">
        <v>207</v>
      </c>
      <c r="E24" s="7">
        <v>5130</v>
      </c>
      <c r="F24" s="7">
        <v>3254</v>
      </c>
      <c r="G24" s="7">
        <v>4541</v>
      </c>
      <c r="H24" s="7">
        <v>2347</v>
      </c>
      <c r="I24" s="7">
        <v>425</v>
      </c>
      <c r="J24" s="7">
        <v>396</v>
      </c>
      <c r="K24" s="7">
        <v>3644</v>
      </c>
      <c r="L24" s="7">
        <v>2993</v>
      </c>
      <c r="M24" s="7">
        <v>391</v>
      </c>
      <c r="N24" s="7">
        <v>269</v>
      </c>
      <c r="O24" s="7">
        <v>262</v>
      </c>
      <c r="P24" s="12">
        <v>150</v>
      </c>
      <c r="Q24" s="34">
        <v>14753</v>
      </c>
      <c r="R24" s="32">
        <v>9616</v>
      </c>
    </row>
    <row r="25" spans="1:18" ht="17.100000000000001" customHeight="1">
      <c r="A25" s="248">
        <v>19</v>
      </c>
      <c r="B25" s="48" t="s">
        <v>45</v>
      </c>
      <c r="C25" s="9">
        <v>76</v>
      </c>
      <c r="D25" s="7">
        <v>42</v>
      </c>
      <c r="E25" s="7">
        <v>1436</v>
      </c>
      <c r="F25" s="7">
        <v>885</v>
      </c>
      <c r="G25" s="7">
        <v>380</v>
      </c>
      <c r="H25" s="7">
        <v>191</v>
      </c>
      <c r="I25" s="7">
        <v>202</v>
      </c>
      <c r="J25" s="7">
        <v>155</v>
      </c>
      <c r="K25" s="7">
        <v>2992</v>
      </c>
      <c r="L25" s="7">
        <v>1938</v>
      </c>
      <c r="M25" s="7">
        <v>258</v>
      </c>
      <c r="N25" s="7">
        <v>162</v>
      </c>
      <c r="O25" s="7">
        <v>435</v>
      </c>
      <c r="P25" s="12">
        <v>297</v>
      </c>
      <c r="Q25" s="34">
        <v>5779</v>
      </c>
      <c r="R25" s="32">
        <v>3670</v>
      </c>
    </row>
    <row r="26" spans="1:18" ht="17.100000000000001" customHeight="1">
      <c r="A26" s="248">
        <v>20</v>
      </c>
      <c r="B26" s="48" t="s">
        <v>46</v>
      </c>
      <c r="C26" s="9">
        <v>72</v>
      </c>
      <c r="D26" s="7">
        <v>36</v>
      </c>
      <c r="E26" s="7">
        <v>496</v>
      </c>
      <c r="F26" s="7">
        <v>303</v>
      </c>
      <c r="G26" s="7">
        <v>1059</v>
      </c>
      <c r="H26" s="7">
        <v>421</v>
      </c>
      <c r="I26" s="7">
        <v>197</v>
      </c>
      <c r="J26" s="7">
        <v>116</v>
      </c>
      <c r="K26" s="7">
        <v>3232</v>
      </c>
      <c r="L26" s="7">
        <v>1954</v>
      </c>
      <c r="M26" s="7">
        <v>409</v>
      </c>
      <c r="N26" s="7">
        <v>223</v>
      </c>
      <c r="O26" s="7">
        <v>0</v>
      </c>
      <c r="P26" s="12">
        <v>0</v>
      </c>
      <c r="Q26" s="34">
        <v>5465</v>
      </c>
      <c r="R26" s="32">
        <v>3053</v>
      </c>
    </row>
    <row r="27" spans="1:18" ht="17.100000000000001" customHeight="1">
      <c r="A27" s="248">
        <v>21</v>
      </c>
      <c r="B27" s="48" t="s">
        <v>47</v>
      </c>
      <c r="C27" s="9">
        <v>70</v>
      </c>
      <c r="D27" s="7">
        <v>40</v>
      </c>
      <c r="E27" s="7">
        <v>1573</v>
      </c>
      <c r="F27" s="7">
        <v>794</v>
      </c>
      <c r="G27" s="7">
        <v>953</v>
      </c>
      <c r="H27" s="7">
        <v>434</v>
      </c>
      <c r="I27" s="7">
        <v>161</v>
      </c>
      <c r="J27" s="7">
        <v>121</v>
      </c>
      <c r="K27" s="7">
        <v>2171</v>
      </c>
      <c r="L27" s="7">
        <v>1210</v>
      </c>
      <c r="M27" s="7">
        <v>195</v>
      </c>
      <c r="N27" s="7">
        <v>111</v>
      </c>
      <c r="O27" s="7">
        <v>74</v>
      </c>
      <c r="P27" s="12">
        <v>56</v>
      </c>
      <c r="Q27" s="34">
        <v>5197</v>
      </c>
      <c r="R27" s="32">
        <v>2766</v>
      </c>
    </row>
    <row r="28" spans="1:18" ht="17.100000000000001" customHeight="1">
      <c r="A28" s="248">
        <v>22</v>
      </c>
      <c r="B28" s="48" t="s">
        <v>48</v>
      </c>
      <c r="C28" s="9">
        <v>26</v>
      </c>
      <c r="D28" s="7">
        <v>12</v>
      </c>
      <c r="E28" s="7">
        <v>614</v>
      </c>
      <c r="F28" s="7">
        <v>389</v>
      </c>
      <c r="G28" s="7">
        <v>478</v>
      </c>
      <c r="H28" s="7">
        <v>190</v>
      </c>
      <c r="I28" s="7">
        <v>186</v>
      </c>
      <c r="J28" s="7">
        <v>121</v>
      </c>
      <c r="K28" s="7">
        <v>2759</v>
      </c>
      <c r="L28" s="7">
        <v>1601</v>
      </c>
      <c r="M28" s="7">
        <v>236</v>
      </c>
      <c r="N28" s="7">
        <v>137</v>
      </c>
      <c r="O28" s="7">
        <v>177</v>
      </c>
      <c r="P28" s="12">
        <v>140</v>
      </c>
      <c r="Q28" s="34">
        <v>4476</v>
      </c>
      <c r="R28" s="32">
        <v>2590</v>
      </c>
    </row>
    <row r="29" spans="1:18" ht="17.100000000000001" customHeight="1">
      <c r="A29" s="248">
        <v>23</v>
      </c>
      <c r="B29" s="48" t="s">
        <v>49</v>
      </c>
      <c r="C29" s="9">
        <v>117</v>
      </c>
      <c r="D29" s="7">
        <v>88</v>
      </c>
      <c r="E29" s="7">
        <v>2701</v>
      </c>
      <c r="F29" s="7">
        <v>1689</v>
      </c>
      <c r="G29" s="7">
        <v>2054</v>
      </c>
      <c r="H29" s="7">
        <v>927</v>
      </c>
      <c r="I29" s="7">
        <v>664</v>
      </c>
      <c r="J29" s="7">
        <v>517</v>
      </c>
      <c r="K29" s="7">
        <v>7778</v>
      </c>
      <c r="L29" s="7">
        <v>5264</v>
      </c>
      <c r="M29" s="7">
        <v>640</v>
      </c>
      <c r="N29" s="7">
        <v>380</v>
      </c>
      <c r="O29" s="7">
        <v>320</v>
      </c>
      <c r="P29" s="12">
        <v>211</v>
      </c>
      <c r="Q29" s="34">
        <v>14274</v>
      </c>
      <c r="R29" s="32">
        <v>9076</v>
      </c>
    </row>
    <row r="30" spans="1:18" ht="17.100000000000001" customHeight="1">
      <c r="A30" s="248">
        <v>24</v>
      </c>
      <c r="B30" s="48" t="s">
        <v>50</v>
      </c>
      <c r="C30" s="9">
        <v>161</v>
      </c>
      <c r="D30" s="7">
        <v>186</v>
      </c>
      <c r="E30" s="7">
        <v>1483</v>
      </c>
      <c r="F30" s="7">
        <v>1278</v>
      </c>
      <c r="G30" s="7">
        <v>902</v>
      </c>
      <c r="H30" s="7">
        <v>569</v>
      </c>
      <c r="I30" s="7">
        <v>298</v>
      </c>
      <c r="J30" s="7">
        <v>287</v>
      </c>
      <c r="K30" s="7">
        <v>3564</v>
      </c>
      <c r="L30" s="7">
        <v>3063</v>
      </c>
      <c r="M30" s="7">
        <v>307</v>
      </c>
      <c r="N30" s="7">
        <v>238</v>
      </c>
      <c r="O30" s="7">
        <v>168</v>
      </c>
      <c r="P30" s="12">
        <v>194</v>
      </c>
      <c r="Q30" s="34">
        <v>6883</v>
      </c>
      <c r="R30" s="32">
        <v>5815</v>
      </c>
    </row>
    <row r="31" spans="1:18" ht="17.100000000000001" customHeight="1">
      <c r="A31" s="248">
        <v>25</v>
      </c>
      <c r="B31" s="48" t="s">
        <v>51</v>
      </c>
      <c r="C31" s="9">
        <v>186</v>
      </c>
      <c r="D31" s="7">
        <v>105</v>
      </c>
      <c r="E31" s="7">
        <v>2442</v>
      </c>
      <c r="F31" s="7">
        <v>1766</v>
      </c>
      <c r="G31" s="7">
        <v>1353</v>
      </c>
      <c r="H31" s="7">
        <v>700</v>
      </c>
      <c r="I31" s="7">
        <v>370</v>
      </c>
      <c r="J31" s="7">
        <v>315</v>
      </c>
      <c r="K31" s="7">
        <v>3274</v>
      </c>
      <c r="L31" s="7">
        <v>2775</v>
      </c>
      <c r="M31" s="7">
        <v>343</v>
      </c>
      <c r="N31" s="7">
        <v>233</v>
      </c>
      <c r="O31" s="7">
        <v>110</v>
      </c>
      <c r="P31" s="12">
        <v>132</v>
      </c>
      <c r="Q31" s="34">
        <v>8078</v>
      </c>
      <c r="R31" s="32">
        <v>6026</v>
      </c>
    </row>
    <row r="32" spans="1:18" ht="17.100000000000001" customHeight="1">
      <c r="A32" s="248">
        <v>26</v>
      </c>
      <c r="B32" s="48" t="s">
        <v>52</v>
      </c>
      <c r="C32" s="9">
        <v>23</v>
      </c>
      <c r="D32" s="7">
        <v>9</v>
      </c>
      <c r="E32" s="7">
        <v>883</v>
      </c>
      <c r="F32" s="7">
        <v>401</v>
      </c>
      <c r="G32" s="7">
        <v>230</v>
      </c>
      <c r="H32" s="7">
        <v>98</v>
      </c>
      <c r="I32" s="7">
        <v>40</v>
      </c>
      <c r="J32" s="7">
        <v>42</v>
      </c>
      <c r="K32" s="7">
        <v>676</v>
      </c>
      <c r="L32" s="7">
        <v>409</v>
      </c>
      <c r="M32" s="7">
        <v>35</v>
      </c>
      <c r="N32" s="7">
        <v>17</v>
      </c>
      <c r="O32" s="7">
        <v>67</v>
      </c>
      <c r="P32" s="12">
        <v>46</v>
      </c>
      <c r="Q32" s="34">
        <v>1954</v>
      </c>
      <c r="R32" s="32">
        <v>1022</v>
      </c>
    </row>
    <row r="33" spans="1:18" ht="17.100000000000001" customHeight="1">
      <c r="A33" s="248">
        <v>27</v>
      </c>
      <c r="B33" s="48" t="s">
        <v>53</v>
      </c>
      <c r="C33" s="9">
        <v>134</v>
      </c>
      <c r="D33" s="7">
        <v>110</v>
      </c>
      <c r="E33" s="7">
        <v>1690</v>
      </c>
      <c r="F33" s="7">
        <v>1473</v>
      </c>
      <c r="G33" s="7">
        <v>2037</v>
      </c>
      <c r="H33" s="7">
        <v>997</v>
      </c>
      <c r="I33" s="7">
        <v>105</v>
      </c>
      <c r="J33" s="7">
        <v>101</v>
      </c>
      <c r="K33" s="7">
        <v>2440</v>
      </c>
      <c r="L33" s="7">
        <v>2167</v>
      </c>
      <c r="M33" s="7">
        <v>220</v>
      </c>
      <c r="N33" s="7">
        <v>157</v>
      </c>
      <c r="O33" s="7">
        <v>29</v>
      </c>
      <c r="P33" s="12">
        <v>39</v>
      </c>
      <c r="Q33" s="34">
        <v>6655</v>
      </c>
      <c r="R33" s="32">
        <v>5044</v>
      </c>
    </row>
    <row r="34" spans="1:18" ht="17.100000000000001" customHeight="1" thickBot="1">
      <c r="A34" s="249">
        <v>28</v>
      </c>
      <c r="B34" s="49" t="s">
        <v>54</v>
      </c>
      <c r="C34" s="19">
        <v>1540</v>
      </c>
      <c r="D34" s="16">
        <v>1131</v>
      </c>
      <c r="E34" s="16">
        <v>11088</v>
      </c>
      <c r="F34" s="16">
        <v>7189</v>
      </c>
      <c r="G34" s="16">
        <v>4204</v>
      </c>
      <c r="H34" s="16">
        <v>2470</v>
      </c>
      <c r="I34" s="16">
        <v>1296</v>
      </c>
      <c r="J34" s="16">
        <v>1091</v>
      </c>
      <c r="K34" s="16">
        <v>5717</v>
      </c>
      <c r="L34" s="16">
        <v>4574</v>
      </c>
      <c r="M34" s="16">
        <v>832</v>
      </c>
      <c r="N34" s="16">
        <v>632</v>
      </c>
      <c r="O34" s="16">
        <v>453</v>
      </c>
      <c r="P34" s="35">
        <v>307</v>
      </c>
      <c r="Q34" s="21">
        <v>25130</v>
      </c>
      <c r="R34" s="33">
        <v>17394</v>
      </c>
    </row>
    <row r="35" spans="1:18" ht="17.100000000000001" customHeight="1">
      <c r="A35" s="1122" t="s">
        <v>465</v>
      </c>
      <c r="B35" s="1123"/>
      <c r="C35" s="1123"/>
      <c r="D35" s="1123"/>
      <c r="E35" s="1123"/>
      <c r="F35" s="1123"/>
      <c r="G35" s="1123"/>
      <c r="H35" s="1123"/>
      <c r="I35" s="1123"/>
      <c r="J35" s="1123"/>
      <c r="K35" s="1123"/>
      <c r="L35" s="1123"/>
      <c r="M35" s="1123"/>
      <c r="N35" s="1123"/>
      <c r="O35" s="1123"/>
      <c r="P35" s="1123"/>
      <c r="Q35" s="1123"/>
      <c r="R35" s="1123"/>
    </row>
    <row r="36" spans="1:18" ht="17.100000000000001" customHeight="1">
      <c r="A36" s="1122" t="s">
        <v>454</v>
      </c>
      <c r="B36" s="1123"/>
      <c r="C36" s="1123"/>
      <c r="D36" s="1123"/>
      <c r="E36" s="1123"/>
      <c r="F36" s="1123"/>
      <c r="G36" s="1123"/>
      <c r="H36" s="1123"/>
      <c r="I36" s="1123"/>
      <c r="J36" s="1123"/>
      <c r="K36" s="1123"/>
      <c r="L36" s="1123"/>
      <c r="M36" s="1123"/>
      <c r="N36" s="1123"/>
      <c r="O36" s="1123"/>
      <c r="P36" s="1123"/>
      <c r="Q36" s="1123"/>
      <c r="R36" s="1123"/>
    </row>
    <row r="37" spans="1:18" ht="17.100000000000001" customHeight="1">
      <c r="A37" s="1122" t="s">
        <v>68</v>
      </c>
      <c r="B37" s="1123"/>
      <c r="C37" s="1123"/>
      <c r="D37" s="1123"/>
      <c r="E37" s="1123"/>
      <c r="F37" s="1123"/>
      <c r="G37" s="1123"/>
      <c r="H37" s="1123"/>
      <c r="I37" s="1123"/>
      <c r="J37" s="1123"/>
      <c r="K37" s="1123"/>
      <c r="L37" s="1123"/>
      <c r="M37" s="1123"/>
      <c r="N37" s="1123"/>
      <c r="O37" s="1123"/>
      <c r="P37" s="1123"/>
      <c r="Q37" s="1123"/>
      <c r="R37" s="1123"/>
    </row>
    <row r="38" spans="1:18" ht="17.100000000000001" customHeight="1">
      <c r="A38" s="1122" t="s">
        <v>455</v>
      </c>
      <c r="B38" s="1123"/>
      <c r="C38" s="1123"/>
      <c r="D38" s="1123"/>
      <c r="E38" s="1123"/>
      <c r="F38" s="1123"/>
      <c r="G38" s="1123"/>
      <c r="H38" s="1123"/>
      <c r="I38" s="1123"/>
      <c r="J38" s="1123"/>
      <c r="K38" s="1123"/>
      <c r="L38" s="1123"/>
      <c r="M38" s="1123"/>
      <c r="N38" s="1123"/>
      <c r="O38" s="1123"/>
      <c r="P38" s="1123"/>
      <c r="Q38" s="1123"/>
      <c r="R38" s="1123"/>
    </row>
    <row r="39" spans="1:18" ht="17.100000000000001" customHeight="1">
      <c r="A39" s="1122" t="s">
        <v>456</v>
      </c>
      <c r="B39" s="1123"/>
      <c r="C39" s="1123"/>
      <c r="D39" s="1123"/>
      <c r="E39" s="1123"/>
      <c r="F39" s="1123"/>
      <c r="G39" s="1123"/>
      <c r="H39" s="1123"/>
      <c r="I39" s="1123"/>
      <c r="J39" s="1123"/>
      <c r="K39" s="1123"/>
      <c r="L39" s="1123"/>
      <c r="M39" s="1123"/>
      <c r="N39" s="1123"/>
      <c r="O39" s="1123"/>
      <c r="P39" s="1123"/>
      <c r="Q39" s="1123"/>
      <c r="R39" s="1123"/>
    </row>
    <row r="41" spans="1:18" ht="15" customHeight="1">
      <c r="A41" s="1023" t="s">
        <v>918</v>
      </c>
    </row>
  </sheetData>
  <mergeCells count="16">
    <mergeCell ref="A2:R2"/>
    <mergeCell ref="K4:L4"/>
    <mergeCell ref="M4:N4"/>
    <mergeCell ref="O4:P4"/>
    <mergeCell ref="Q4:R4"/>
    <mergeCell ref="C4:D4"/>
    <mergeCell ref="E4:F4"/>
    <mergeCell ref="G4:H4"/>
    <mergeCell ref="I4:J4"/>
    <mergeCell ref="A4:A5"/>
    <mergeCell ref="B4:B5"/>
    <mergeCell ref="A35:R35"/>
    <mergeCell ref="A36:R36"/>
    <mergeCell ref="A37:R37"/>
    <mergeCell ref="A38:R38"/>
    <mergeCell ref="A39:R39"/>
  </mergeCells>
  <hyperlinks>
    <hyperlink ref="A41" location="'Table of Contents'!A1" display="Return to Table of Contents" xr:uid="{9F8783BE-171C-411E-8C5A-DEC9502139CE}"/>
    <hyperlink ref="A1" location="'Table of Contents'!A1" display="Return to Table of Contents" xr:uid="{6A398A87-76B3-4D1D-B252-B5A46FBB59AA}"/>
  </hyperlinks>
  <pageMargins left="0.2" right="0.2" top="0.5" bottom="0.5" header="0" footer="0"/>
  <pageSetup paperSize="5"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1"/>
  <sheetViews>
    <sheetView showGridLines="0" zoomScaleNormal="100" workbookViewId="0"/>
  </sheetViews>
  <sheetFormatPr defaultColWidth="11" defaultRowHeight="15" customHeight="1"/>
  <cols>
    <col min="1" max="1" width="14" bestFit="1" customWidth="1"/>
    <col min="2" max="2" width="16.875" customWidth="1"/>
    <col min="3" max="3" width="15" bestFit="1" customWidth="1"/>
    <col min="4" max="4" width="14" bestFit="1" customWidth="1"/>
    <col min="5" max="5" width="9.875" customWidth="1"/>
    <col min="6" max="6" width="8" bestFit="1" customWidth="1"/>
  </cols>
  <sheetData>
    <row r="1" spans="1:6" ht="15" customHeight="1">
      <c r="A1" s="1023" t="s">
        <v>918</v>
      </c>
    </row>
    <row r="2" spans="1:6" ht="96" customHeight="1">
      <c r="A2" s="1143" t="s">
        <v>444</v>
      </c>
      <c r="B2" s="1128"/>
      <c r="C2" s="1128"/>
      <c r="D2" s="1128"/>
      <c r="E2" s="1128"/>
      <c r="F2" s="1128"/>
    </row>
    <row r="3" spans="1:6" ht="15" customHeight="1" thickBot="1"/>
    <row r="4" spans="1:6" ht="17.100000000000001" customHeight="1">
      <c r="A4" s="1327" t="s">
        <v>94</v>
      </c>
      <c r="B4" s="1253" t="s">
        <v>220</v>
      </c>
      <c r="C4" s="1253"/>
      <c r="D4" s="1253"/>
      <c r="E4" s="1326"/>
      <c r="F4" s="1136" t="s">
        <v>7</v>
      </c>
    </row>
    <row r="5" spans="1:6" ht="17.100000000000001" customHeight="1">
      <c r="A5" s="1242"/>
      <c r="B5" s="233" t="s">
        <v>221</v>
      </c>
      <c r="C5" s="233" t="s">
        <v>210</v>
      </c>
      <c r="D5" s="233" t="s">
        <v>222</v>
      </c>
      <c r="E5" s="234" t="s">
        <v>84</v>
      </c>
      <c r="F5" s="1137"/>
    </row>
    <row r="6" spans="1:6" ht="17.100000000000001" customHeight="1" thickBot="1">
      <c r="A6" s="230" t="s">
        <v>443</v>
      </c>
      <c r="B6" s="186">
        <v>1533</v>
      </c>
      <c r="C6" s="186">
        <v>18072</v>
      </c>
      <c r="D6" s="186">
        <v>4063</v>
      </c>
      <c r="E6" s="231">
        <v>15330</v>
      </c>
      <c r="F6" s="232">
        <v>38998</v>
      </c>
    </row>
    <row r="7" spans="1:6" ht="17.100000000000001" customHeight="1">
      <c r="A7" s="1141" t="s">
        <v>514</v>
      </c>
      <c r="B7" s="1323"/>
      <c r="C7" s="1323"/>
      <c r="D7" s="1323"/>
      <c r="E7" s="1323"/>
      <c r="F7" s="1323"/>
    </row>
    <row r="8" spans="1:6" ht="17.100000000000001" customHeight="1">
      <c r="A8" s="1322" t="s">
        <v>442</v>
      </c>
      <c r="B8" s="1323"/>
      <c r="C8" s="1323"/>
      <c r="D8" s="1323"/>
      <c r="E8" s="1323"/>
      <c r="F8" s="1323"/>
    </row>
    <row r="9" spans="1:6" ht="30.6" customHeight="1">
      <c r="A9" s="1324" t="s">
        <v>366</v>
      </c>
      <c r="B9" s="1325"/>
      <c r="C9" s="1325"/>
      <c r="D9" s="1325"/>
      <c r="E9" s="1325"/>
      <c r="F9" s="1325"/>
    </row>
    <row r="10" spans="1:6" ht="17.100000000000001" customHeight="1">
      <c r="A10" s="1179"/>
      <c r="B10" s="1128"/>
      <c r="C10" s="1128"/>
      <c r="D10" s="1128"/>
      <c r="E10" s="1128"/>
      <c r="F10" s="1128"/>
    </row>
    <row r="11" spans="1:6" ht="15" customHeight="1">
      <c r="A11" s="1023" t="s">
        <v>918</v>
      </c>
    </row>
  </sheetData>
  <mergeCells count="8">
    <mergeCell ref="A7:F7"/>
    <mergeCell ref="A8:F8"/>
    <mergeCell ref="A9:F9"/>
    <mergeCell ref="A10:F10"/>
    <mergeCell ref="A2:F2"/>
    <mergeCell ref="B4:E4"/>
    <mergeCell ref="F4:F5"/>
    <mergeCell ref="A4:A5"/>
  </mergeCells>
  <hyperlinks>
    <hyperlink ref="A1" location="'Table of Contents'!A1" display="Return to Table of Contents" xr:uid="{42C09D5B-38DE-4949-974C-AE07D2C7D749}"/>
    <hyperlink ref="A11" location="'Table of Contents'!A1" display="Return to Table of Contents" xr:uid="{074438AF-6A3A-443E-8EDA-A30615030625}"/>
  </hyperlinks>
  <pageMargins left="0.2" right="0.2" top="0.5" bottom="0.5" header="0" footer="0"/>
  <pageSetup paperSize="5"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13"/>
  <sheetViews>
    <sheetView showGridLines="0" zoomScaleNormal="100" workbookViewId="0">
      <selection activeCell="A13" sqref="A13"/>
    </sheetView>
  </sheetViews>
  <sheetFormatPr defaultColWidth="11" defaultRowHeight="15" customHeight="1"/>
  <cols>
    <col min="1" max="1" width="11" bestFit="1" customWidth="1"/>
    <col min="2" max="2" width="6" bestFit="1" customWidth="1"/>
    <col min="3" max="3" width="9" bestFit="1" customWidth="1"/>
    <col min="4" max="4" width="6" bestFit="1" customWidth="1"/>
    <col min="5" max="5" width="9" bestFit="1" customWidth="1"/>
    <col min="6" max="6" width="6" bestFit="1" customWidth="1"/>
    <col min="7" max="7" width="9" bestFit="1" customWidth="1"/>
    <col min="8" max="8" width="6" bestFit="1" customWidth="1"/>
    <col min="9" max="9" width="9" bestFit="1" customWidth="1"/>
    <col min="10" max="10" width="8" bestFit="1" customWidth="1"/>
  </cols>
  <sheetData>
    <row r="1" spans="1:10" ht="15" customHeight="1">
      <c r="A1" s="1023" t="s">
        <v>918</v>
      </c>
    </row>
    <row r="2" spans="1:10" ht="92.45" customHeight="1">
      <c r="A2" s="1143" t="s">
        <v>515</v>
      </c>
      <c r="B2" s="1128"/>
      <c r="C2" s="1128"/>
      <c r="D2" s="1128"/>
      <c r="E2" s="1128"/>
      <c r="F2" s="1128"/>
      <c r="G2" s="1128"/>
      <c r="H2" s="1128"/>
      <c r="I2" s="1128"/>
      <c r="J2" s="1128"/>
    </row>
    <row r="3" spans="1:10" ht="15" customHeight="1" thickBot="1"/>
    <row r="4" spans="1:10" ht="32.450000000000003" customHeight="1">
      <c r="A4" s="1327"/>
      <c r="B4" s="1287" t="s">
        <v>12</v>
      </c>
      <c r="C4" s="1287"/>
      <c r="D4" s="1290" t="s">
        <v>353</v>
      </c>
      <c r="E4" s="1290"/>
      <c r="F4" s="1330" t="s">
        <v>365</v>
      </c>
      <c r="G4" s="1290"/>
      <c r="H4" s="1287" t="s">
        <v>84</v>
      </c>
      <c r="I4" s="1293"/>
      <c r="J4" s="148" t="s">
        <v>7</v>
      </c>
    </row>
    <row r="5" spans="1:10" ht="17.100000000000001" customHeight="1">
      <c r="A5" s="1242"/>
      <c r="B5" s="138" t="s">
        <v>24</v>
      </c>
      <c r="C5" s="138" t="s">
        <v>18</v>
      </c>
      <c r="D5" s="138" t="s">
        <v>24</v>
      </c>
      <c r="E5" s="138" t="s">
        <v>18</v>
      </c>
      <c r="F5" s="138" t="s">
        <v>24</v>
      </c>
      <c r="G5" s="138" t="s">
        <v>18</v>
      </c>
      <c r="H5" s="138" t="s">
        <v>24</v>
      </c>
      <c r="I5" s="149" t="s">
        <v>18</v>
      </c>
      <c r="J5" s="150" t="s">
        <v>1</v>
      </c>
    </row>
    <row r="6" spans="1:10" ht="17.100000000000001" customHeight="1">
      <c r="A6" s="236" t="s">
        <v>7</v>
      </c>
      <c r="B6" s="237">
        <v>9356</v>
      </c>
      <c r="C6" s="237">
        <v>11601</v>
      </c>
      <c r="D6" s="237">
        <v>2406</v>
      </c>
      <c r="E6" s="237">
        <v>4041</v>
      </c>
      <c r="F6" s="237">
        <v>3914</v>
      </c>
      <c r="G6" s="237">
        <v>4897</v>
      </c>
      <c r="H6" s="237">
        <v>1139</v>
      </c>
      <c r="I6" s="238">
        <v>1644</v>
      </c>
      <c r="J6" s="239">
        <v>38998</v>
      </c>
    </row>
    <row r="7" spans="1:10" ht="17.100000000000001" customHeight="1">
      <c r="A7" s="235" t="s">
        <v>8</v>
      </c>
      <c r="B7" s="38">
        <v>4578</v>
      </c>
      <c r="C7" s="38">
        <v>6477</v>
      </c>
      <c r="D7" s="38">
        <v>1259</v>
      </c>
      <c r="E7" s="38">
        <v>2181</v>
      </c>
      <c r="F7" s="38">
        <v>1621</v>
      </c>
      <c r="G7" s="38">
        <v>2517</v>
      </c>
      <c r="H7" s="38">
        <v>574</v>
      </c>
      <c r="I7" s="39">
        <v>880</v>
      </c>
      <c r="J7" s="92">
        <v>20087</v>
      </c>
    </row>
    <row r="8" spans="1:10" ht="17.100000000000001" customHeight="1" thickBot="1">
      <c r="A8" s="64" t="s">
        <v>9</v>
      </c>
      <c r="B8" s="16">
        <v>4778</v>
      </c>
      <c r="C8" s="16">
        <v>5124</v>
      </c>
      <c r="D8" s="16">
        <v>1147</v>
      </c>
      <c r="E8" s="16">
        <v>1860</v>
      </c>
      <c r="F8" s="16">
        <v>2293</v>
      </c>
      <c r="G8" s="16">
        <v>2380</v>
      </c>
      <c r="H8" s="16">
        <v>565</v>
      </c>
      <c r="I8" s="35">
        <v>764</v>
      </c>
      <c r="J8" s="59">
        <v>18911</v>
      </c>
    </row>
    <row r="9" spans="1:10" ht="17.100000000000001" customHeight="1">
      <c r="A9" s="1141" t="s">
        <v>513</v>
      </c>
      <c r="B9" s="1323"/>
      <c r="C9" s="1323"/>
      <c r="D9" s="1323"/>
      <c r="E9" s="1323"/>
      <c r="F9" s="1323"/>
      <c r="G9" s="1323"/>
      <c r="H9" s="1323"/>
      <c r="I9" s="1323"/>
      <c r="J9" s="1323"/>
    </row>
    <row r="10" spans="1:10" ht="17.100000000000001" customHeight="1">
      <c r="A10" s="1141" t="s">
        <v>442</v>
      </c>
      <c r="B10" s="1128"/>
      <c r="C10" s="1128"/>
      <c r="D10" s="1128"/>
      <c r="E10" s="1128"/>
      <c r="F10" s="1128"/>
      <c r="G10" s="1128"/>
      <c r="H10" s="1128"/>
      <c r="I10" s="1128"/>
      <c r="J10" s="1128"/>
    </row>
    <row r="11" spans="1:10" ht="18">
      <c r="A11" s="1328" t="s">
        <v>366</v>
      </c>
      <c r="B11" s="1329"/>
      <c r="C11" s="1329"/>
      <c r="D11" s="1329"/>
      <c r="E11" s="1329"/>
      <c r="F11" s="1329"/>
      <c r="G11" s="1329"/>
      <c r="H11" s="1329"/>
      <c r="I11" s="1329"/>
      <c r="J11" s="1329"/>
    </row>
    <row r="12" spans="1:10" ht="17.100000000000001" customHeight="1">
      <c r="A12" s="1179"/>
      <c r="B12" s="1128"/>
      <c r="C12" s="1128"/>
      <c r="D12" s="1128"/>
      <c r="E12" s="1128"/>
      <c r="F12" s="1128"/>
      <c r="G12" s="1128"/>
      <c r="H12" s="1128"/>
      <c r="I12" s="1128"/>
      <c r="J12" s="1128"/>
    </row>
    <row r="13" spans="1:10" ht="15" customHeight="1">
      <c r="A13" s="1023" t="s">
        <v>918</v>
      </c>
    </row>
  </sheetData>
  <mergeCells count="10">
    <mergeCell ref="A9:J9"/>
    <mergeCell ref="A10:J10"/>
    <mergeCell ref="A11:J11"/>
    <mergeCell ref="A12:J12"/>
    <mergeCell ref="A2:J2"/>
    <mergeCell ref="B4:C4"/>
    <mergeCell ref="D4:E4"/>
    <mergeCell ref="F4:G4"/>
    <mergeCell ref="H4:I4"/>
    <mergeCell ref="A4:A5"/>
  </mergeCells>
  <hyperlinks>
    <hyperlink ref="A1" location="'Table of Contents'!A1" display="Return to Table of Contents" xr:uid="{8F63F043-A6A7-493B-B7FF-34B926A222B7}"/>
    <hyperlink ref="A13" location="'Table of Contents'!A1" display="Return to Table of Contents" xr:uid="{C97AAF5A-15AA-43F1-B3F2-82FE9A03B589}"/>
  </hyperlinks>
  <pageMargins left="0.2" right="0.2" top="0.5" bottom="0.5" header="0" footer="0"/>
  <pageSetup paperSize="5"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5"/>
  <sheetViews>
    <sheetView showGridLines="0" zoomScaleNormal="100" workbookViewId="0"/>
  </sheetViews>
  <sheetFormatPr defaultColWidth="11" defaultRowHeight="15" customHeight="1"/>
  <cols>
    <col min="1" max="1" width="50.875" customWidth="1"/>
    <col min="2" max="2" width="13.75" customWidth="1"/>
    <col min="3" max="3" width="7" bestFit="1" customWidth="1"/>
    <col min="4" max="4" width="12.25" customWidth="1"/>
    <col min="5" max="5" width="11.375" customWidth="1"/>
    <col min="6" max="7" width="7" bestFit="1" customWidth="1"/>
    <col min="8" max="8" width="11.75" customWidth="1"/>
    <col min="9" max="9" width="10" bestFit="1" customWidth="1"/>
    <col min="10" max="10" width="7" bestFit="1" customWidth="1"/>
    <col min="11" max="11" width="8" bestFit="1" customWidth="1"/>
    <col min="12" max="18" width="7.25" customWidth="1"/>
    <col min="19" max="19" width="5" bestFit="1" customWidth="1"/>
  </cols>
  <sheetData>
    <row r="1" spans="1:19" ht="15" customHeight="1">
      <c r="A1" s="1023" t="s">
        <v>918</v>
      </c>
    </row>
    <row r="2" spans="1:19" ht="80.45" customHeight="1">
      <c r="A2" s="1157" t="s">
        <v>516</v>
      </c>
      <c r="B2" s="1158"/>
      <c r="C2" s="1158"/>
      <c r="D2" s="1158"/>
      <c r="E2" s="1158"/>
      <c r="F2" s="1158"/>
      <c r="G2" s="1158"/>
      <c r="H2" s="1158"/>
      <c r="I2" s="1158"/>
      <c r="J2" s="1158"/>
      <c r="K2" s="1158"/>
      <c r="L2" s="1158"/>
      <c r="M2" s="1158"/>
      <c r="N2" s="1158"/>
      <c r="O2" s="1158"/>
      <c r="P2" s="1158"/>
      <c r="Q2" s="1158"/>
      <c r="R2" s="1158"/>
      <c r="S2" s="1158"/>
    </row>
    <row r="3" spans="1:19" ht="15" customHeight="1" thickBot="1"/>
    <row r="4" spans="1:19" ht="36.6" customHeight="1">
      <c r="A4" s="1327" t="s">
        <v>2</v>
      </c>
      <c r="B4" s="1333" t="s">
        <v>223</v>
      </c>
      <c r="C4" s="1292" t="s">
        <v>24</v>
      </c>
      <c r="D4" s="1287"/>
      <c r="E4" s="1287"/>
      <c r="F4" s="1293"/>
      <c r="G4" s="1286" t="s">
        <v>18</v>
      </c>
      <c r="H4" s="1287"/>
      <c r="I4" s="1287"/>
      <c r="J4" s="1288"/>
      <c r="K4" s="1334" t="s">
        <v>7</v>
      </c>
      <c r="L4" s="1330" t="s">
        <v>353</v>
      </c>
      <c r="M4" s="1290"/>
      <c r="N4" s="1331" t="s">
        <v>367</v>
      </c>
      <c r="O4" s="1332"/>
      <c r="P4" s="1287" t="s">
        <v>84</v>
      </c>
      <c r="Q4" s="1287"/>
      <c r="R4" s="1287" t="s">
        <v>18</v>
      </c>
      <c r="S4" s="1288"/>
    </row>
    <row r="5" spans="1:19" ht="31.5">
      <c r="A5" s="1242"/>
      <c r="B5" s="1244"/>
      <c r="C5" s="139" t="s">
        <v>12</v>
      </c>
      <c r="D5" s="240" t="s">
        <v>353</v>
      </c>
      <c r="E5" s="240" t="s">
        <v>367</v>
      </c>
      <c r="F5" s="149" t="s">
        <v>84</v>
      </c>
      <c r="G5" s="188" t="s">
        <v>12</v>
      </c>
      <c r="H5" s="240" t="s">
        <v>353</v>
      </c>
      <c r="I5" s="240" t="s">
        <v>367</v>
      </c>
      <c r="J5" s="106" t="s">
        <v>84</v>
      </c>
      <c r="K5" s="1242"/>
      <c r="L5" s="138" t="s">
        <v>224</v>
      </c>
      <c r="M5" s="138" t="s">
        <v>14</v>
      </c>
      <c r="N5" s="138" t="s">
        <v>224</v>
      </c>
      <c r="O5" s="138" t="s">
        <v>14</v>
      </c>
      <c r="P5" s="138" t="s">
        <v>224</v>
      </c>
      <c r="Q5" s="138" t="s">
        <v>14</v>
      </c>
      <c r="R5" s="138" t="s">
        <v>224</v>
      </c>
      <c r="S5" s="106" t="s">
        <v>14</v>
      </c>
    </row>
    <row r="6" spans="1:19" ht="17.100000000000001" customHeight="1">
      <c r="A6" s="135" t="s">
        <v>213</v>
      </c>
      <c r="B6" s="140" t="s">
        <v>8</v>
      </c>
      <c r="C6" s="51">
        <v>433</v>
      </c>
      <c r="D6" s="38">
        <v>92</v>
      </c>
      <c r="E6" s="38">
        <v>102</v>
      </c>
      <c r="F6" s="39">
        <v>32</v>
      </c>
      <c r="G6" s="37">
        <v>507</v>
      </c>
      <c r="H6" s="38">
        <v>189</v>
      </c>
      <c r="I6" s="38">
        <v>114</v>
      </c>
      <c r="J6" s="40">
        <v>59</v>
      </c>
      <c r="K6" s="51">
        <v>1528</v>
      </c>
      <c r="L6" s="38">
        <v>281</v>
      </c>
      <c r="M6" s="136">
        <v>0.18390052356021</v>
      </c>
      <c r="N6" s="38">
        <v>216</v>
      </c>
      <c r="O6" s="136">
        <v>0.14136125654449999</v>
      </c>
      <c r="P6" s="38">
        <v>91</v>
      </c>
      <c r="Q6" s="136">
        <v>5.9554973821990001E-2</v>
      </c>
      <c r="R6" s="38">
        <v>869</v>
      </c>
      <c r="S6" s="137">
        <v>0.56871727748691003</v>
      </c>
    </row>
    <row r="7" spans="1:19" ht="17.100000000000001" customHeight="1">
      <c r="A7" s="31" t="s">
        <v>213</v>
      </c>
      <c r="B7" s="141" t="s">
        <v>9</v>
      </c>
      <c r="C7" s="9">
        <v>3</v>
      </c>
      <c r="D7" s="7">
        <v>0</v>
      </c>
      <c r="E7" s="7">
        <v>0</v>
      </c>
      <c r="F7" s="12">
        <v>0</v>
      </c>
      <c r="G7" s="34">
        <v>2</v>
      </c>
      <c r="H7" s="7">
        <v>0</v>
      </c>
      <c r="I7" s="7">
        <v>0</v>
      </c>
      <c r="J7" s="32">
        <v>0</v>
      </c>
      <c r="K7" s="9">
        <v>5</v>
      </c>
      <c r="L7" s="7">
        <v>0</v>
      </c>
      <c r="M7" s="110">
        <v>0</v>
      </c>
      <c r="N7" s="7">
        <v>0</v>
      </c>
      <c r="O7" s="110">
        <v>0</v>
      </c>
      <c r="P7" s="7">
        <v>0</v>
      </c>
      <c r="Q7" s="110">
        <v>0</v>
      </c>
      <c r="R7" s="7">
        <v>2</v>
      </c>
      <c r="S7" s="111">
        <v>0.4</v>
      </c>
    </row>
    <row r="8" spans="1:19" ht="17.100000000000001" customHeight="1">
      <c r="A8" s="31" t="s">
        <v>213</v>
      </c>
      <c r="B8" s="141" t="s">
        <v>225</v>
      </c>
      <c r="C8" s="9">
        <v>436</v>
      </c>
      <c r="D8" s="7">
        <v>92</v>
      </c>
      <c r="E8" s="7">
        <v>102</v>
      </c>
      <c r="F8" s="12">
        <v>32</v>
      </c>
      <c r="G8" s="34">
        <v>509</v>
      </c>
      <c r="H8" s="7">
        <v>189</v>
      </c>
      <c r="I8" s="7">
        <v>114</v>
      </c>
      <c r="J8" s="32">
        <v>59</v>
      </c>
      <c r="K8" s="9">
        <v>1533</v>
      </c>
      <c r="L8" s="7">
        <v>281</v>
      </c>
      <c r="M8" s="110">
        <v>0.18330071754728999</v>
      </c>
      <c r="N8" s="7">
        <v>216</v>
      </c>
      <c r="O8" s="110">
        <v>0.14090019569472001</v>
      </c>
      <c r="P8" s="7">
        <v>91</v>
      </c>
      <c r="Q8" s="110">
        <v>5.9360730593610002E-2</v>
      </c>
      <c r="R8" s="7">
        <v>871</v>
      </c>
      <c r="S8" s="111">
        <v>0.56816699282452998</v>
      </c>
    </row>
    <row r="9" spans="1:19" ht="17.100000000000001" customHeight="1">
      <c r="A9" s="31" t="s">
        <v>206</v>
      </c>
      <c r="B9" s="141" t="s">
        <v>8</v>
      </c>
      <c r="C9" s="9">
        <v>209</v>
      </c>
      <c r="D9" s="7">
        <v>64</v>
      </c>
      <c r="E9" s="7">
        <v>85</v>
      </c>
      <c r="F9" s="12">
        <v>25</v>
      </c>
      <c r="G9" s="34">
        <v>602</v>
      </c>
      <c r="H9" s="7">
        <v>222</v>
      </c>
      <c r="I9" s="7">
        <v>270</v>
      </c>
      <c r="J9" s="32">
        <v>90</v>
      </c>
      <c r="K9" s="9">
        <v>1567</v>
      </c>
      <c r="L9" s="7">
        <v>286</v>
      </c>
      <c r="M9" s="110">
        <v>0.1825143586471</v>
      </c>
      <c r="N9" s="7">
        <v>355</v>
      </c>
      <c r="O9" s="110">
        <v>0.22654754307593999</v>
      </c>
      <c r="P9" s="7">
        <v>115</v>
      </c>
      <c r="Q9" s="110">
        <v>7.3388640714739994E-2</v>
      </c>
      <c r="R9" s="7">
        <v>1184</v>
      </c>
      <c r="S9" s="111">
        <v>0.75558391831524996</v>
      </c>
    </row>
    <row r="10" spans="1:19" ht="17.100000000000001" customHeight="1">
      <c r="A10" s="31" t="s">
        <v>206</v>
      </c>
      <c r="B10" s="141" t="s">
        <v>9</v>
      </c>
      <c r="C10" s="9">
        <v>17</v>
      </c>
      <c r="D10" s="7">
        <v>0</v>
      </c>
      <c r="E10" s="7">
        <v>6</v>
      </c>
      <c r="F10" s="12">
        <v>1</v>
      </c>
      <c r="G10" s="34">
        <v>36</v>
      </c>
      <c r="H10" s="7">
        <v>5</v>
      </c>
      <c r="I10" s="7">
        <v>11</v>
      </c>
      <c r="J10" s="32">
        <v>1</v>
      </c>
      <c r="K10" s="9">
        <v>77</v>
      </c>
      <c r="L10" s="7">
        <v>5</v>
      </c>
      <c r="M10" s="110">
        <v>6.4935064935060002E-2</v>
      </c>
      <c r="N10" s="7">
        <v>17</v>
      </c>
      <c r="O10" s="110">
        <v>0.22077922077921999</v>
      </c>
      <c r="P10" s="7">
        <v>2</v>
      </c>
      <c r="Q10" s="110">
        <v>2.597402597403E-2</v>
      </c>
      <c r="R10" s="7">
        <v>53</v>
      </c>
      <c r="S10" s="111">
        <v>0.68831168831168998</v>
      </c>
    </row>
    <row r="11" spans="1:19" ht="17.100000000000001" customHeight="1">
      <c r="A11" s="31" t="s">
        <v>206</v>
      </c>
      <c r="B11" s="141" t="s">
        <v>225</v>
      </c>
      <c r="C11" s="9">
        <v>226</v>
      </c>
      <c r="D11" s="7">
        <v>64</v>
      </c>
      <c r="E11" s="7">
        <v>91</v>
      </c>
      <c r="F11" s="12">
        <v>26</v>
      </c>
      <c r="G11" s="34">
        <v>638</v>
      </c>
      <c r="H11" s="7">
        <v>227</v>
      </c>
      <c r="I11" s="7">
        <v>281</v>
      </c>
      <c r="J11" s="32">
        <v>91</v>
      </c>
      <c r="K11" s="9">
        <v>1644</v>
      </c>
      <c r="L11" s="7">
        <v>291</v>
      </c>
      <c r="M11" s="110">
        <v>0.17700729927007</v>
      </c>
      <c r="N11" s="7">
        <v>372</v>
      </c>
      <c r="O11" s="110">
        <v>0.22627737226277</v>
      </c>
      <c r="P11" s="7">
        <v>117</v>
      </c>
      <c r="Q11" s="110">
        <v>7.1167883211679994E-2</v>
      </c>
      <c r="R11" s="7">
        <v>1237</v>
      </c>
      <c r="S11" s="111">
        <v>0.75243309002433001</v>
      </c>
    </row>
    <row r="12" spans="1:19" ht="17.100000000000001" customHeight="1">
      <c r="A12" s="31" t="s">
        <v>208</v>
      </c>
      <c r="B12" s="141" t="s">
        <v>8</v>
      </c>
      <c r="C12" s="9">
        <v>452</v>
      </c>
      <c r="D12" s="7">
        <v>84</v>
      </c>
      <c r="E12" s="7">
        <v>185</v>
      </c>
      <c r="F12" s="12">
        <v>81</v>
      </c>
      <c r="G12" s="34">
        <v>245</v>
      </c>
      <c r="H12" s="7">
        <v>53</v>
      </c>
      <c r="I12" s="7">
        <v>90</v>
      </c>
      <c r="J12" s="32">
        <v>36</v>
      </c>
      <c r="K12" s="9">
        <v>1226</v>
      </c>
      <c r="L12" s="7">
        <v>137</v>
      </c>
      <c r="M12" s="110">
        <v>0.11174551386623</v>
      </c>
      <c r="N12" s="7">
        <v>275</v>
      </c>
      <c r="O12" s="110">
        <v>0.22430668841762</v>
      </c>
      <c r="P12" s="7">
        <v>117</v>
      </c>
      <c r="Q12" s="110">
        <v>9.5432300163129993E-2</v>
      </c>
      <c r="R12" s="7">
        <v>424</v>
      </c>
      <c r="S12" s="111">
        <v>0.34584013050571</v>
      </c>
    </row>
    <row r="13" spans="1:19" ht="17.100000000000001" customHeight="1">
      <c r="A13" s="31" t="s">
        <v>208</v>
      </c>
      <c r="B13" s="141" t="s">
        <v>9</v>
      </c>
      <c r="C13" s="9">
        <v>21</v>
      </c>
      <c r="D13" s="7">
        <v>15</v>
      </c>
      <c r="E13" s="7">
        <v>35</v>
      </c>
      <c r="F13" s="12">
        <v>8</v>
      </c>
      <c r="G13" s="34">
        <v>12</v>
      </c>
      <c r="H13" s="7">
        <v>8</v>
      </c>
      <c r="I13" s="7">
        <v>13</v>
      </c>
      <c r="J13" s="32">
        <v>6</v>
      </c>
      <c r="K13" s="9">
        <v>118</v>
      </c>
      <c r="L13" s="7">
        <v>23</v>
      </c>
      <c r="M13" s="110">
        <v>0.19491525423729</v>
      </c>
      <c r="N13" s="7">
        <v>48</v>
      </c>
      <c r="O13" s="110">
        <v>0.40677966101695001</v>
      </c>
      <c r="P13" s="7">
        <v>14</v>
      </c>
      <c r="Q13" s="110">
        <v>0.11864406779661001</v>
      </c>
      <c r="R13" s="7">
        <v>39</v>
      </c>
      <c r="S13" s="111">
        <v>0.33050847457626997</v>
      </c>
    </row>
    <row r="14" spans="1:19" ht="17.100000000000001" customHeight="1">
      <c r="A14" s="31" t="s">
        <v>208</v>
      </c>
      <c r="B14" s="141" t="s">
        <v>225</v>
      </c>
      <c r="C14" s="9">
        <v>473</v>
      </c>
      <c r="D14" s="7">
        <v>99</v>
      </c>
      <c r="E14" s="7">
        <v>220</v>
      </c>
      <c r="F14" s="12">
        <v>89</v>
      </c>
      <c r="G14" s="34">
        <v>257</v>
      </c>
      <c r="H14" s="7">
        <v>61</v>
      </c>
      <c r="I14" s="7">
        <v>103</v>
      </c>
      <c r="J14" s="32">
        <v>42</v>
      </c>
      <c r="K14" s="9">
        <v>1344</v>
      </c>
      <c r="L14" s="7">
        <v>160</v>
      </c>
      <c r="M14" s="110">
        <v>0.11904761904762</v>
      </c>
      <c r="N14" s="7">
        <v>323</v>
      </c>
      <c r="O14" s="110">
        <v>0.24032738095237999</v>
      </c>
      <c r="P14" s="7">
        <v>131</v>
      </c>
      <c r="Q14" s="110">
        <v>9.7470238095239997E-2</v>
      </c>
      <c r="R14" s="7">
        <v>463</v>
      </c>
      <c r="S14" s="111">
        <v>0.34449404761905</v>
      </c>
    </row>
    <row r="15" spans="1:19" ht="17.100000000000001" customHeight="1">
      <c r="A15" s="31" t="s">
        <v>207</v>
      </c>
      <c r="B15" s="141" t="s">
        <v>8</v>
      </c>
      <c r="C15" s="9">
        <v>282</v>
      </c>
      <c r="D15" s="7">
        <v>98</v>
      </c>
      <c r="E15" s="7">
        <v>110</v>
      </c>
      <c r="F15" s="12">
        <v>18</v>
      </c>
      <c r="G15" s="34">
        <v>481</v>
      </c>
      <c r="H15" s="7">
        <v>236</v>
      </c>
      <c r="I15" s="7">
        <v>229</v>
      </c>
      <c r="J15" s="32">
        <v>48</v>
      </c>
      <c r="K15" s="9">
        <v>1502</v>
      </c>
      <c r="L15" s="7">
        <v>334</v>
      </c>
      <c r="M15" s="110">
        <v>0.22237017310252999</v>
      </c>
      <c r="N15" s="7">
        <v>339</v>
      </c>
      <c r="O15" s="110">
        <v>0.22569906790944999</v>
      </c>
      <c r="P15" s="7">
        <v>66</v>
      </c>
      <c r="Q15" s="110">
        <v>4.39414114514E-2</v>
      </c>
      <c r="R15" s="7">
        <v>994</v>
      </c>
      <c r="S15" s="111">
        <v>0.66178428761650998</v>
      </c>
    </row>
    <row r="16" spans="1:19" ht="17.100000000000001" customHeight="1">
      <c r="A16" s="31" t="s">
        <v>207</v>
      </c>
      <c r="B16" s="141" t="s">
        <v>9</v>
      </c>
      <c r="C16" s="9">
        <v>146</v>
      </c>
      <c r="D16" s="7">
        <v>30</v>
      </c>
      <c r="E16" s="7">
        <v>52</v>
      </c>
      <c r="F16" s="12">
        <v>13</v>
      </c>
      <c r="G16" s="34">
        <v>151</v>
      </c>
      <c r="H16" s="7">
        <v>43</v>
      </c>
      <c r="I16" s="7">
        <v>65</v>
      </c>
      <c r="J16" s="32">
        <v>22</v>
      </c>
      <c r="K16" s="9">
        <v>522</v>
      </c>
      <c r="L16" s="7">
        <v>73</v>
      </c>
      <c r="M16" s="110">
        <v>0.13984674329502</v>
      </c>
      <c r="N16" s="7">
        <v>117</v>
      </c>
      <c r="O16" s="110">
        <v>0.22413793103447999</v>
      </c>
      <c r="P16" s="7">
        <v>35</v>
      </c>
      <c r="Q16" s="110">
        <v>6.7049808429120006E-2</v>
      </c>
      <c r="R16" s="7">
        <v>281</v>
      </c>
      <c r="S16" s="111">
        <v>0.53831417624521005</v>
      </c>
    </row>
    <row r="17" spans="1:19" ht="17.100000000000001" customHeight="1">
      <c r="A17" s="31" t="s">
        <v>207</v>
      </c>
      <c r="B17" s="141" t="s">
        <v>225</v>
      </c>
      <c r="C17" s="9">
        <v>428</v>
      </c>
      <c r="D17" s="7">
        <v>128</v>
      </c>
      <c r="E17" s="7">
        <v>162</v>
      </c>
      <c r="F17" s="12">
        <v>31</v>
      </c>
      <c r="G17" s="34">
        <v>632</v>
      </c>
      <c r="H17" s="7">
        <v>279</v>
      </c>
      <c r="I17" s="7">
        <v>294</v>
      </c>
      <c r="J17" s="32">
        <v>70</v>
      </c>
      <c r="K17" s="9">
        <v>2024</v>
      </c>
      <c r="L17" s="7">
        <v>407</v>
      </c>
      <c r="M17" s="110">
        <v>0.20108695652174</v>
      </c>
      <c r="N17" s="7">
        <v>456</v>
      </c>
      <c r="O17" s="110">
        <v>0.22529644268775001</v>
      </c>
      <c r="P17" s="7">
        <v>101</v>
      </c>
      <c r="Q17" s="110">
        <v>4.9901185770749999E-2</v>
      </c>
      <c r="R17" s="7">
        <v>1275</v>
      </c>
      <c r="S17" s="111">
        <v>0.62994071146245001</v>
      </c>
    </row>
    <row r="18" spans="1:19" ht="17.100000000000001" customHeight="1">
      <c r="A18" s="31" t="s">
        <v>210</v>
      </c>
      <c r="B18" s="141" t="s">
        <v>8</v>
      </c>
      <c r="C18" s="9">
        <v>1708</v>
      </c>
      <c r="D18" s="7">
        <v>249</v>
      </c>
      <c r="E18" s="7">
        <v>366</v>
      </c>
      <c r="F18" s="12">
        <v>210</v>
      </c>
      <c r="G18" s="34">
        <v>2266</v>
      </c>
      <c r="H18" s="7">
        <v>417</v>
      </c>
      <c r="I18" s="7">
        <v>377</v>
      </c>
      <c r="J18" s="32">
        <v>255</v>
      </c>
      <c r="K18" s="9">
        <v>5848</v>
      </c>
      <c r="L18" s="7">
        <v>666</v>
      </c>
      <c r="M18" s="110">
        <v>0.11388508891929</v>
      </c>
      <c r="N18" s="7">
        <v>743</v>
      </c>
      <c r="O18" s="110">
        <v>0.12705198358413</v>
      </c>
      <c r="P18" s="7">
        <v>465</v>
      </c>
      <c r="Q18" s="110">
        <v>7.9514363885090006E-2</v>
      </c>
      <c r="R18" s="7">
        <v>3315</v>
      </c>
      <c r="S18" s="111">
        <v>0.56686046511627997</v>
      </c>
    </row>
    <row r="19" spans="1:19" ht="17.100000000000001" customHeight="1">
      <c r="A19" s="31" t="s">
        <v>210</v>
      </c>
      <c r="B19" s="141" t="s">
        <v>9</v>
      </c>
      <c r="C19" s="9">
        <v>3695</v>
      </c>
      <c r="D19" s="7">
        <v>647</v>
      </c>
      <c r="E19" s="7">
        <v>1209</v>
      </c>
      <c r="F19" s="12">
        <v>360</v>
      </c>
      <c r="G19" s="34">
        <v>3806</v>
      </c>
      <c r="H19" s="7">
        <v>1016</v>
      </c>
      <c r="I19" s="7">
        <v>989</v>
      </c>
      <c r="J19" s="32">
        <v>502</v>
      </c>
      <c r="K19" s="9">
        <v>12224</v>
      </c>
      <c r="L19" s="7">
        <v>1663</v>
      </c>
      <c r="M19" s="110">
        <v>0.13604384816754</v>
      </c>
      <c r="N19" s="7">
        <v>2198</v>
      </c>
      <c r="O19" s="110">
        <v>0.17981020942407999</v>
      </c>
      <c r="P19" s="7">
        <v>862</v>
      </c>
      <c r="Q19" s="110">
        <v>7.0517015706810002E-2</v>
      </c>
      <c r="R19" s="7">
        <v>6313</v>
      </c>
      <c r="S19" s="111">
        <v>0.51644306282722996</v>
      </c>
    </row>
    <row r="20" spans="1:19" ht="17.100000000000001" customHeight="1">
      <c r="A20" s="31" t="s">
        <v>210</v>
      </c>
      <c r="B20" s="141" t="s">
        <v>225</v>
      </c>
      <c r="C20" s="9">
        <v>5403</v>
      </c>
      <c r="D20" s="7">
        <v>896</v>
      </c>
      <c r="E20" s="7">
        <v>1575</v>
      </c>
      <c r="F20" s="12">
        <v>570</v>
      </c>
      <c r="G20" s="34">
        <v>6072</v>
      </c>
      <c r="H20" s="7">
        <v>1433</v>
      </c>
      <c r="I20" s="7">
        <v>1366</v>
      </c>
      <c r="J20" s="32">
        <v>757</v>
      </c>
      <c r="K20" s="9">
        <v>18072</v>
      </c>
      <c r="L20" s="7">
        <v>2329</v>
      </c>
      <c r="M20" s="110">
        <v>0.12887339530766001</v>
      </c>
      <c r="N20" s="7">
        <v>2941</v>
      </c>
      <c r="O20" s="110">
        <v>0.16273793714033</v>
      </c>
      <c r="P20" s="7">
        <v>1327</v>
      </c>
      <c r="Q20" s="110">
        <v>7.3428508189460007E-2</v>
      </c>
      <c r="R20" s="7">
        <v>9628</v>
      </c>
      <c r="S20" s="111">
        <v>0.53275785745905002</v>
      </c>
    </row>
    <row r="21" spans="1:19" ht="17.100000000000001" customHeight="1">
      <c r="A21" s="31" t="s">
        <v>205</v>
      </c>
      <c r="B21" s="141" t="s">
        <v>8</v>
      </c>
      <c r="C21" s="9">
        <v>4</v>
      </c>
      <c r="D21" s="7">
        <v>1</v>
      </c>
      <c r="E21" s="7">
        <v>1</v>
      </c>
      <c r="F21" s="12">
        <v>0</v>
      </c>
      <c r="G21" s="34">
        <v>7</v>
      </c>
      <c r="H21" s="7">
        <v>0</v>
      </c>
      <c r="I21" s="7">
        <v>1</v>
      </c>
      <c r="J21" s="32">
        <v>5</v>
      </c>
      <c r="K21" s="9">
        <v>19</v>
      </c>
      <c r="L21" s="7">
        <v>1</v>
      </c>
      <c r="M21" s="110">
        <v>5.263157894737E-2</v>
      </c>
      <c r="N21" s="7">
        <v>2</v>
      </c>
      <c r="O21" s="110">
        <v>0.10526315789474</v>
      </c>
      <c r="P21" s="7">
        <v>5</v>
      </c>
      <c r="Q21" s="110">
        <v>0.26315789473683998</v>
      </c>
      <c r="R21" s="7">
        <v>13</v>
      </c>
      <c r="S21" s="111">
        <v>0.68421052631579005</v>
      </c>
    </row>
    <row r="22" spans="1:19" ht="17.100000000000001" customHeight="1">
      <c r="A22" s="31" t="s">
        <v>205</v>
      </c>
      <c r="B22" s="141" t="s">
        <v>9</v>
      </c>
      <c r="C22" s="9">
        <v>0</v>
      </c>
      <c r="D22" s="7">
        <v>0</v>
      </c>
      <c r="E22" s="7">
        <v>1</v>
      </c>
      <c r="F22" s="12">
        <v>0</v>
      </c>
      <c r="G22" s="34">
        <v>0</v>
      </c>
      <c r="H22" s="7">
        <v>1</v>
      </c>
      <c r="I22" s="7">
        <v>0</v>
      </c>
      <c r="J22" s="32">
        <v>0</v>
      </c>
      <c r="K22" s="9">
        <v>2</v>
      </c>
      <c r="L22" s="7">
        <v>1</v>
      </c>
      <c r="M22" s="110">
        <v>0.5</v>
      </c>
      <c r="N22" s="7">
        <v>1</v>
      </c>
      <c r="O22" s="110">
        <v>0.5</v>
      </c>
      <c r="P22" s="7">
        <v>0</v>
      </c>
      <c r="Q22" s="110">
        <v>0</v>
      </c>
      <c r="R22" s="7">
        <v>1</v>
      </c>
      <c r="S22" s="111">
        <v>0.5</v>
      </c>
    </row>
    <row r="23" spans="1:19" ht="17.100000000000001" customHeight="1">
      <c r="A23" s="31" t="s">
        <v>205</v>
      </c>
      <c r="B23" s="141" t="s">
        <v>225</v>
      </c>
      <c r="C23" s="9">
        <v>4</v>
      </c>
      <c r="D23" s="7">
        <v>1</v>
      </c>
      <c r="E23" s="7">
        <v>2</v>
      </c>
      <c r="F23" s="12">
        <v>0</v>
      </c>
      <c r="G23" s="34">
        <v>7</v>
      </c>
      <c r="H23" s="7">
        <v>1</v>
      </c>
      <c r="I23" s="7">
        <v>1</v>
      </c>
      <c r="J23" s="32">
        <v>5</v>
      </c>
      <c r="K23" s="9">
        <v>21</v>
      </c>
      <c r="L23" s="7">
        <v>2</v>
      </c>
      <c r="M23" s="110">
        <v>9.5238095238100007E-2</v>
      </c>
      <c r="N23" s="7">
        <v>3</v>
      </c>
      <c r="O23" s="110">
        <v>0.14285714285713999</v>
      </c>
      <c r="P23" s="7">
        <v>5</v>
      </c>
      <c r="Q23" s="110">
        <v>0.23809523809524</v>
      </c>
      <c r="R23" s="7">
        <v>14</v>
      </c>
      <c r="S23" s="111">
        <v>0.66666666666666996</v>
      </c>
    </row>
    <row r="24" spans="1:19" ht="17.100000000000001" customHeight="1">
      <c r="A24" s="31" t="s">
        <v>211</v>
      </c>
      <c r="B24" s="141" t="s">
        <v>8</v>
      </c>
      <c r="C24" s="9">
        <v>25</v>
      </c>
      <c r="D24" s="7">
        <v>1</v>
      </c>
      <c r="E24" s="7">
        <v>2</v>
      </c>
      <c r="F24" s="12">
        <v>1</v>
      </c>
      <c r="G24" s="34">
        <v>85</v>
      </c>
      <c r="H24" s="7">
        <v>11</v>
      </c>
      <c r="I24" s="7">
        <v>13</v>
      </c>
      <c r="J24" s="32">
        <v>9</v>
      </c>
      <c r="K24" s="9">
        <v>147</v>
      </c>
      <c r="L24" s="7">
        <v>12</v>
      </c>
      <c r="M24" s="110">
        <v>8.1632653061220001E-2</v>
      </c>
      <c r="N24" s="7">
        <v>15</v>
      </c>
      <c r="O24" s="110">
        <v>0.10204081632653</v>
      </c>
      <c r="P24" s="7">
        <v>10</v>
      </c>
      <c r="Q24" s="110">
        <v>6.8027210884350001E-2</v>
      </c>
      <c r="R24" s="7">
        <v>118</v>
      </c>
      <c r="S24" s="111">
        <v>0.80272108843537004</v>
      </c>
    </row>
    <row r="25" spans="1:19" ht="17.100000000000001" customHeight="1">
      <c r="A25" s="31" t="s">
        <v>211</v>
      </c>
      <c r="B25" s="141" t="s">
        <v>9</v>
      </c>
      <c r="C25" s="9">
        <v>6</v>
      </c>
      <c r="D25" s="7">
        <v>0</v>
      </c>
      <c r="E25" s="7">
        <v>1</v>
      </c>
      <c r="F25" s="12">
        <v>2</v>
      </c>
      <c r="G25" s="34">
        <v>28</v>
      </c>
      <c r="H25" s="7">
        <v>9</v>
      </c>
      <c r="I25" s="7">
        <v>1</v>
      </c>
      <c r="J25" s="32">
        <v>2</v>
      </c>
      <c r="K25" s="9">
        <v>49</v>
      </c>
      <c r="L25" s="7">
        <v>9</v>
      </c>
      <c r="M25" s="110">
        <v>0.18367346938776</v>
      </c>
      <c r="N25" s="7">
        <v>2</v>
      </c>
      <c r="O25" s="110">
        <v>4.081632653061E-2</v>
      </c>
      <c r="P25" s="7">
        <v>4</v>
      </c>
      <c r="Q25" s="110">
        <v>8.1632653061220001E-2</v>
      </c>
      <c r="R25" s="7">
        <v>40</v>
      </c>
      <c r="S25" s="111">
        <v>0.81632653061225002</v>
      </c>
    </row>
    <row r="26" spans="1:19" ht="17.100000000000001" customHeight="1">
      <c r="A26" s="31" t="s">
        <v>211</v>
      </c>
      <c r="B26" s="141" t="s">
        <v>225</v>
      </c>
      <c r="C26" s="9">
        <v>31</v>
      </c>
      <c r="D26" s="7">
        <v>1</v>
      </c>
      <c r="E26" s="7">
        <v>3</v>
      </c>
      <c r="F26" s="12">
        <v>3</v>
      </c>
      <c r="G26" s="34">
        <v>113</v>
      </c>
      <c r="H26" s="7">
        <v>20</v>
      </c>
      <c r="I26" s="7">
        <v>14</v>
      </c>
      <c r="J26" s="32">
        <v>11</v>
      </c>
      <c r="K26" s="9">
        <v>196</v>
      </c>
      <c r="L26" s="7">
        <v>21</v>
      </c>
      <c r="M26" s="110">
        <v>0.10714285714286</v>
      </c>
      <c r="N26" s="7">
        <v>17</v>
      </c>
      <c r="O26" s="110">
        <v>8.6734693877550006E-2</v>
      </c>
      <c r="P26" s="7">
        <v>14</v>
      </c>
      <c r="Q26" s="110">
        <v>7.1428571428569995E-2</v>
      </c>
      <c r="R26" s="7">
        <v>158</v>
      </c>
      <c r="S26" s="111">
        <v>0.80612244897958996</v>
      </c>
    </row>
    <row r="27" spans="1:19" ht="17.100000000000001" customHeight="1">
      <c r="A27" s="31" t="s">
        <v>212</v>
      </c>
      <c r="B27" s="141" t="s">
        <v>8</v>
      </c>
      <c r="C27" s="9">
        <v>15</v>
      </c>
      <c r="D27" s="7">
        <v>4</v>
      </c>
      <c r="E27" s="7">
        <v>8</v>
      </c>
      <c r="F27" s="12">
        <v>2</v>
      </c>
      <c r="G27" s="34">
        <v>54</v>
      </c>
      <c r="H27" s="7">
        <v>17</v>
      </c>
      <c r="I27" s="7">
        <v>22</v>
      </c>
      <c r="J27" s="32">
        <v>11</v>
      </c>
      <c r="K27" s="9">
        <v>133</v>
      </c>
      <c r="L27" s="7">
        <v>21</v>
      </c>
      <c r="M27" s="110">
        <v>0.15789473684211</v>
      </c>
      <c r="N27" s="7">
        <v>30</v>
      </c>
      <c r="O27" s="110">
        <v>0.22556390977443999</v>
      </c>
      <c r="P27" s="7">
        <v>13</v>
      </c>
      <c r="Q27" s="110">
        <v>9.7744360902260005E-2</v>
      </c>
      <c r="R27" s="7">
        <v>104</v>
      </c>
      <c r="S27" s="111">
        <v>0.78195488721804995</v>
      </c>
    </row>
    <row r="28" spans="1:19" ht="17.100000000000001" customHeight="1">
      <c r="A28" s="31" t="s">
        <v>212</v>
      </c>
      <c r="B28" s="141" t="s">
        <v>9</v>
      </c>
      <c r="C28" s="9">
        <v>5</v>
      </c>
      <c r="D28" s="7">
        <v>2</v>
      </c>
      <c r="E28" s="7">
        <v>2</v>
      </c>
      <c r="F28" s="12">
        <v>2</v>
      </c>
      <c r="G28" s="34">
        <v>10</v>
      </c>
      <c r="H28" s="7">
        <v>7</v>
      </c>
      <c r="I28" s="7">
        <v>3</v>
      </c>
      <c r="J28" s="32">
        <v>4</v>
      </c>
      <c r="K28" s="9">
        <v>35</v>
      </c>
      <c r="L28" s="7">
        <v>9</v>
      </c>
      <c r="M28" s="110">
        <v>0.25714285714286</v>
      </c>
      <c r="N28" s="7">
        <v>5</v>
      </c>
      <c r="O28" s="110">
        <v>0.14285714285713999</v>
      </c>
      <c r="P28" s="7">
        <v>6</v>
      </c>
      <c r="Q28" s="110">
        <v>0.17142857142856999</v>
      </c>
      <c r="R28" s="7">
        <v>24</v>
      </c>
      <c r="S28" s="111">
        <v>0.68571428571429005</v>
      </c>
    </row>
    <row r="29" spans="1:19" ht="17.100000000000001" customHeight="1">
      <c r="A29" s="31" t="s">
        <v>212</v>
      </c>
      <c r="B29" s="141" t="s">
        <v>225</v>
      </c>
      <c r="C29" s="9">
        <v>20</v>
      </c>
      <c r="D29" s="7">
        <v>6</v>
      </c>
      <c r="E29" s="7">
        <v>10</v>
      </c>
      <c r="F29" s="12">
        <v>4</v>
      </c>
      <c r="G29" s="34">
        <v>64</v>
      </c>
      <c r="H29" s="7">
        <v>24</v>
      </c>
      <c r="I29" s="7">
        <v>25</v>
      </c>
      <c r="J29" s="32">
        <v>15</v>
      </c>
      <c r="K29" s="9">
        <v>168</v>
      </c>
      <c r="L29" s="7">
        <v>30</v>
      </c>
      <c r="M29" s="110">
        <v>0.17857142857142999</v>
      </c>
      <c r="N29" s="7">
        <v>35</v>
      </c>
      <c r="O29" s="110">
        <v>0.20833333333333001</v>
      </c>
      <c r="P29" s="7">
        <v>19</v>
      </c>
      <c r="Q29" s="110">
        <v>0.11309523809524</v>
      </c>
      <c r="R29" s="7">
        <v>128</v>
      </c>
      <c r="S29" s="111">
        <v>0.76190476190475998</v>
      </c>
    </row>
    <row r="30" spans="1:19" ht="17.100000000000001" customHeight="1">
      <c r="A30" s="31" t="s">
        <v>216</v>
      </c>
      <c r="B30" s="141" t="s">
        <v>8</v>
      </c>
      <c r="C30" s="9">
        <v>287</v>
      </c>
      <c r="D30" s="7">
        <v>125</v>
      </c>
      <c r="E30" s="7">
        <v>94</v>
      </c>
      <c r="F30" s="12">
        <v>41</v>
      </c>
      <c r="G30" s="34">
        <v>457</v>
      </c>
      <c r="H30" s="7">
        <v>211</v>
      </c>
      <c r="I30" s="7">
        <v>220</v>
      </c>
      <c r="J30" s="32">
        <v>101</v>
      </c>
      <c r="K30" s="9">
        <v>1536</v>
      </c>
      <c r="L30" s="7">
        <v>336</v>
      </c>
      <c r="M30" s="110">
        <v>0.21875</v>
      </c>
      <c r="N30" s="7">
        <v>314</v>
      </c>
      <c r="O30" s="110">
        <v>0.20442708333333001</v>
      </c>
      <c r="P30" s="7">
        <v>142</v>
      </c>
      <c r="Q30" s="110">
        <v>9.2447916666670002E-2</v>
      </c>
      <c r="R30" s="7">
        <v>989</v>
      </c>
      <c r="S30" s="111">
        <v>0.64388020833333004</v>
      </c>
    </row>
    <row r="31" spans="1:19" ht="17.100000000000001" customHeight="1">
      <c r="A31" s="31" t="s">
        <v>216</v>
      </c>
      <c r="B31" s="141" t="s">
        <v>9</v>
      </c>
      <c r="C31" s="9">
        <v>432</v>
      </c>
      <c r="D31" s="7">
        <v>151</v>
      </c>
      <c r="E31" s="7">
        <v>455</v>
      </c>
      <c r="F31" s="12">
        <v>99</v>
      </c>
      <c r="G31" s="34">
        <v>477</v>
      </c>
      <c r="H31" s="7">
        <v>212</v>
      </c>
      <c r="I31" s="7">
        <v>447</v>
      </c>
      <c r="J31" s="32">
        <v>118</v>
      </c>
      <c r="K31" s="9">
        <v>2391</v>
      </c>
      <c r="L31" s="7">
        <v>363</v>
      </c>
      <c r="M31" s="110">
        <v>0.15181932245922</v>
      </c>
      <c r="N31" s="7">
        <v>902</v>
      </c>
      <c r="O31" s="110">
        <v>0.37724801338351999</v>
      </c>
      <c r="P31" s="7">
        <v>217</v>
      </c>
      <c r="Q31" s="110">
        <v>9.0757005437060001E-2</v>
      </c>
      <c r="R31" s="7">
        <v>1254</v>
      </c>
      <c r="S31" s="111">
        <v>0.52446675031367995</v>
      </c>
    </row>
    <row r="32" spans="1:19" ht="17.100000000000001" customHeight="1">
      <c r="A32" s="31" t="s">
        <v>216</v>
      </c>
      <c r="B32" s="141" t="s">
        <v>225</v>
      </c>
      <c r="C32" s="9">
        <v>719</v>
      </c>
      <c r="D32" s="7">
        <v>276</v>
      </c>
      <c r="E32" s="7">
        <v>549</v>
      </c>
      <c r="F32" s="12">
        <v>140</v>
      </c>
      <c r="G32" s="34">
        <v>934</v>
      </c>
      <c r="H32" s="7">
        <v>423</v>
      </c>
      <c r="I32" s="7">
        <v>667</v>
      </c>
      <c r="J32" s="32">
        <v>219</v>
      </c>
      <c r="K32" s="9">
        <v>3927</v>
      </c>
      <c r="L32" s="7">
        <v>699</v>
      </c>
      <c r="M32" s="110">
        <v>0.17799847211611999</v>
      </c>
      <c r="N32" s="7">
        <v>1216</v>
      </c>
      <c r="O32" s="110">
        <v>0.30965113318053999</v>
      </c>
      <c r="P32" s="7">
        <v>359</v>
      </c>
      <c r="Q32" s="110">
        <v>9.1418385536030003E-2</v>
      </c>
      <c r="R32" s="7">
        <v>2243</v>
      </c>
      <c r="S32" s="111">
        <v>0.57117392411510004</v>
      </c>
    </row>
    <row r="33" spans="1:19" ht="17.100000000000001" customHeight="1">
      <c r="A33" s="31" t="s">
        <v>209</v>
      </c>
      <c r="B33" s="141" t="s">
        <v>8</v>
      </c>
      <c r="C33" s="9">
        <v>9</v>
      </c>
      <c r="D33" s="7">
        <v>0</v>
      </c>
      <c r="E33" s="7">
        <v>0</v>
      </c>
      <c r="F33" s="12">
        <v>0</v>
      </c>
      <c r="G33" s="34">
        <v>34</v>
      </c>
      <c r="H33" s="7">
        <v>5</v>
      </c>
      <c r="I33" s="7">
        <v>4</v>
      </c>
      <c r="J33" s="32">
        <v>4</v>
      </c>
      <c r="K33" s="9">
        <v>56</v>
      </c>
      <c r="L33" s="7">
        <v>5</v>
      </c>
      <c r="M33" s="110">
        <v>8.9285714285709999E-2</v>
      </c>
      <c r="N33" s="7">
        <v>4</v>
      </c>
      <c r="O33" s="110">
        <v>7.1428571428569995E-2</v>
      </c>
      <c r="P33" s="7">
        <v>4</v>
      </c>
      <c r="Q33" s="110">
        <v>7.1428571428569995E-2</v>
      </c>
      <c r="R33" s="7">
        <v>47</v>
      </c>
      <c r="S33" s="111">
        <v>0.83928571428570997</v>
      </c>
    </row>
    <row r="34" spans="1:19" ht="17.100000000000001" customHeight="1">
      <c r="A34" s="31" t="s">
        <v>209</v>
      </c>
      <c r="B34" s="141" t="s">
        <v>9</v>
      </c>
      <c r="C34" s="9">
        <v>4</v>
      </c>
      <c r="D34" s="7">
        <v>0</v>
      </c>
      <c r="E34" s="7">
        <v>3</v>
      </c>
      <c r="F34" s="12">
        <v>0</v>
      </c>
      <c r="G34" s="34">
        <v>2</v>
      </c>
      <c r="H34" s="7">
        <v>0</v>
      </c>
      <c r="I34" s="7">
        <v>1</v>
      </c>
      <c r="J34" s="32">
        <v>0</v>
      </c>
      <c r="K34" s="9">
        <v>10</v>
      </c>
      <c r="L34" s="7">
        <v>0</v>
      </c>
      <c r="M34" s="110">
        <v>0</v>
      </c>
      <c r="N34" s="7">
        <v>4</v>
      </c>
      <c r="O34" s="110">
        <v>0.4</v>
      </c>
      <c r="P34" s="7">
        <v>0</v>
      </c>
      <c r="Q34" s="110">
        <v>0</v>
      </c>
      <c r="R34" s="7">
        <v>3</v>
      </c>
      <c r="S34" s="111">
        <v>0.3</v>
      </c>
    </row>
    <row r="35" spans="1:19" ht="17.100000000000001" customHeight="1">
      <c r="A35" s="31" t="s">
        <v>209</v>
      </c>
      <c r="B35" s="141" t="s">
        <v>225</v>
      </c>
      <c r="C35" s="9">
        <v>13</v>
      </c>
      <c r="D35" s="7">
        <v>0</v>
      </c>
      <c r="E35" s="7">
        <v>3</v>
      </c>
      <c r="F35" s="12">
        <v>0</v>
      </c>
      <c r="G35" s="34">
        <v>36</v>
      </c>
      <c r="H35" s="7">
        <v>5</v>
      </c>
      <c r="I35" s="7">
        <v>5</v>
      </c>
      <c r="J35" s="32">
        <v>4</v>
      </c>
      <c r="K35" s="9">
        <v>66</v>
      </c>
      <c r="L35" s="7">
        <v>5</v>
      </c>
      <c r="M35" s="110">
        <v>7.5757575757580006E-2</v>
      </c>
      <c r="N35" s="7">
        <v>8</v>
      </c>
      <c r="O35" s="110">
        <v>0.12121212121211999</v>
      </c>
      <c r="P35" s="7">
        <v>4</v>
      </c>
      <c r="Q35" s="110">
        <v>6.0606060606059997E-2</v>
      </c>
      <c r="R35" s="7">
        <v>50</v>
      </c>
      <c r="S35" s="111">
        <v>0.75757575757576001</v>
      </c>
    </row>
    <row r="36" spans="1:19" ht="17.100000000000001" customHeight="1">
      <c r="A36" s="31" t="s">
        <v>219</v>
      </c>
      <c r="B36" s="141" t="s">
        <v>8</v>
      </c>
      <c r="C36" s="9">
        <v>374</v>
      </c>
      <c r="D36" s="7">
        <v>272</v>
      </c>
      <c r="E36" s="7">
        <v>278</v>
      </c>
      <c r="F36" s="12">
        <v>78</v>
      </c>
      <c r="G36" s="34">
        <v>167</v>
      </c>
      <c r="H36" s="7">
        <v>162</v>
      </c>
      <c r="I36" s="7">
        <v>159</v>
      </c>
      <c r="J36" s="32">
        <v>49</v>
      </c>
      <c r="K36" s="9">
        <v>1539</v>
      </c>
      <c r="L36" s="7">
        <v>434</v>
      </c>
      <c r="M36" s="110">
        <v>0.28200129954516001</v>
      </c>
      <c r="N36" s="7">
        <v>437</v>
      </c>
      <c r="O36" s="110">
        <v>0.28395061728394999</v>
      </c>
      <c r="P36" s="7">
        <v>127</v>
      </c>
      <c r="Q36" s="110">
        <v>8.2521117608839997E-2</v>
      </c>
      <c r="R36" s="7">
        <v>537</v>
      </c>
      <c r="S36" s="111">
        <v>0.34892787524365998</v>
      </c>
    </row>
    <row r="37" spans="1:19" ht="17.100000000000001" customHeight="1">
      <c r="A37" s="31" t="s">
        <v>219</v>
      </c>
      <c r="B37" s="141" t="s">
        <v>9</v>
      </c>
      <c r="C37" s="9">
        <v>102</v>
      </c>
      <c r="D37" s="7">
        <v>107</v>
      </c>
      <c r="E37" s="7">
        <v>108</v>
      </c>
      <c r="F37" s="12">
        <v>14</v>
      </c>
      <c r="G37" s="34">
        <v>60</v>
      </c>
      <c r="H37" s="7">
        <v>144</v>
      </c>
      <c r="I37" s="7">
        <v>177</v>
      </c>
      <c r="J37" s="32">
        <v>4</v>
      </c>
      <c r="K37" s="9">
        <v>716</v>
      </c>
      <c r="L37" s="7">
        <v>251</v>
      </c>
      <c r="M37" s="110">
        <v>0.35055865921787999</v>
      </c>
      <c r="N37" s="7">
        <v>285</v>
      </c>
      <c r="O37" s="110">
        <v>0.39804469273742998</v>
      </c>
      <c r="P37" s="7">
        <v>18</v>
      </c>
      <c r="Q37" s="110">
        <v>2.513966480447E-2</v>
      </c>
      <c r="R37" s="7">
        <v>385</v>
      </c>
      <c r="S37" s="111">
        <v>0.53770949720670003</v>
      </c>
    </row>
    <row r="38" spans="1:19" ht="17.100000000000001" customHeight="1">
      <c r="A38" s="31" t="s">
        <v>219</v>
      </c>
      <c r="B38" s="141" t="s">
        <v>225</v>
      </c>
      <c r="C38" s="9">
        <v>476</v>
      </c>
      <c r="D38" s="7">
        <v>379</v>
      </c>
      <c r="E38" s="7">
        <v>386</v>
      </c>
      <c r="F38" s="12">
        <v>92</v>
      </c>
      <c r="G38" s="34">
        <v>227</v>
      </c>
      <c r="H38" s="7">
        <v>306</v>
      </c>
      <c r="I38" s="7">
        <v>336</v>
      </c>
      <c r="J38" s="32">
        <v>53</v>
      </c>
      <c r="K38" s="9">
        <v>2255</v>
      </c>
      <c r="L38" s="7">
        <v>685</v>
      </c>
      <c r="M38" s="110">
        <v>0.30376940133038</v>
      </c>
      <c r="N38" s="7">
        <v>722</v>
      </c>
      <c r="O38" s="110">
        <v>0.32017738359202003</v>
      </c>
      <c r="P38" s="7">
        <v>145</v>
      </c>
      <c r="Q38" s="110">
        <v>6.4301552106430002E-2</v>
      </c>
      <c r="R38" s="7">
        <v>922</v>
      </c>
      <c r="S38" s="111">
        <v>0.40886917960088998</v>
      </c>
    </row>
    <row r="39" spans="1:19" ht="17.100000000000001" customHeight="1">
      <c r="A39" s="31" t="s">
        <v>218</v>
      </c>
      <c r="B39" s="141" t="s">
        <v>8</v>
      </c>
      <c r="C39" s="9">
        <v>7</v>
      </c>
      <c r="D39" s="7">
        <v>3</v>
      </c>
      <c r="E39" s="7">
        <v>7</v>
      </c>
      <c r="F39" s="12">
        <v>1</v>
      </c>
      <c r="G39" s="34">
        <v>29</v>
      </c>
      <c r="H39" s="7">
        <v>13</v>
      </c>
      <c r="I39" s="7">
        <v>20</v>
      </c>
      <c r="J39" s="32">
        <v>6</v>
      </c>
      <c r="K39" s="9">
        <v>86</v>
      </c>
      <c r="L39" s="7">
        <v>16</v>
      </c>
      <c r="M39" s="110">
        <v>0.18604651162791</v>
      </c>
      <c r="N39" s="7">
        <v>27</v>
      </c>
      <c r="O39" s="110">
        <v>0.31395348837208997</v>
      </c>
      <c r="P39" s="7">
        <v>7</v>
      </c>
      <c r="Q39" s="110">
        <v>8.1395348837210002E-2</v>
      </c>
      <c r="R39" s="7">
        <v>68</v>
      </c>
      <c r="S39" s="111">
        <v>0.79069767441859995</v>
      </c>
    </row>
    <row r="40" spans="1:19" ht="17.100000000000001" customHeight="1">
      <c r="A40" s="31" t="s">
        <v>218</v>
      </c>
      <c r="B40" s="141" t="s">
        <v>9</v>
      </c>
      <c r="C40" s="9">
        <v>3</v>
      </c>
      <c r="D40" s="7">
        <v>0</v>
      </c>
      <c r="E40" s="7">
        <v>2</v>
      </c>
      <c r="F40" s="12">
        <v>3</v>
      </c>
      <c r="G40" s="34">
        <v>8</v>
      </c>
      <c r="H40" s="7">
        <v>5</v>
      </c>
      <c r="I40" s="7">
        <v>3</v>
      </c>
      <c r="J40" s="32">
        <v>2</v>
      </c>
      <c r="K40" s="9">
        <v>26</v>
      </c>
      <c r="L40" s="7">
        <v>5</v>
      </c>
      <c r="M40" s="110">
        <v>0.19230769230768999</v>
      </c>
      <c r="N40" s="7">
        <v>5</v>
      </c>
      <c r="O40" s="110">
        <v>0.19230769230768999</v>
      </c>
      <c r="P40" s="7">
        <v>5</v>
      </c>
      <c r="Q40" s="110">
        <v>0.19230769230768999</v>
      </c>
      <c r="R40" s="7">
        <v>18</v>
      </c>
      <c r="S40" s="111">
        <v>0.69230769230768996</v>
      </c>
    </row>
    <row r="41" spans="1:19" ht="17.100000000000001" customHeight="1">
      <c r="A41" s="31" t="s">
        <v>218</v>
      </c>
      <c r="B41" s="141" t="s">
        <v>225</v>
      </c>
      <c r="C41" s="9">
        <v>10</v>
      </c>
      <c r="D41" s="7">
        <v>3</v>
      </c>
      <c r="E41" s="7">
        <v>9</v>
      </c>
      <c r="F41" s="12">
        <v>4</v>
      </c>
      <c r="G41" s="34">
        <v>37</v>
      </c>
      <c r="H41" s="7">
        <v>18</v>
      </c>
      <c r="I41" s="7">
        <v>23</v>
      </c>
      <c r="J41" s="32">
        <v>8</v>
      </c>
      <c r="K41" s="9">
        <v>112</v>
      </c>
      <c r="L41" s="7">
        <v>21</v>
      </c>
      <c r="M41" s="110">
        <v>0.1875</v>
      </c>
      <c r="N41" s="7">
        <v>32</v>
      </c>
      <c r="O41" s="110">
        <v>0.28571428571428997</v>
      </c>
      <c r="P41" s="7">
        <v>12</v>
      </c>
      <c r="Q41" s="110">
        <v>0.10714285714286</v>
      </c>
      <c r="R41" s="7">
        <v>86</v>
      </c>
      <c r="S41" s="111">
        <v>0.76785714285714002</v>
      </c>
    </row>
    <row r="42" spans="1:19" ht="17.100000000000001" customHeight="1">
      <c r="A42" s="31" t="s">
        <v>215</v>
      </c>
      <c r="B42" s="141" t="s">
        <v>8</v>
      </c>
      <c r="C42" s="9">
        <v>369</v>
      </c>
      <c r="D42" s="7">
        <v>175</v>
      </c>
      <c r="E42" s="7">
        <v>283</v>
      </c>
      <c r="F42" s="12">
        <v>52</v>
      </c>
      <c r="G42" s="34">
        <v>1494</v>
      </c>
      <c r="H42" s="7">
        <v>612</v>
      </c>
      <c r="I42" s="7">
        <v>976</v>
      </c>
      <c r="J42" s="32">
        <v>202</v>
      </c>
      <c r="K42" s="9">
        <v>4163</v>
      </c>
      <c r="L42" s="7">
        <v>787</v>
      </c>
      <c r="M42" s="110">
        <v>0.18904636079750001</v>
      </c>
      <c r="N42" s="7">
        <v>1259</v>
      </c>
      <c r="O42" s="110">
        <v>0.3024261349988</v>
      </c>
      <c r="P42" s="7">
        <v>254</v>
      </c>
      <c r="Q42" s="110">
        <v>6.1013692049E-2</v>
      </c>
      <c r="R42" s="7">
        <v>3284</v>
      </c>
      <c r="S42" s="111">
        <v>0.78885419168868998</v>
      </c>
    </row>
    <row r="43" spans="1:19" ht="17.100000000000001" customHeight="1">
      <c r="A43" s="31" t="s">
        <v>215</v>
      </c>
      <c r="B43" s="141" t="s">
        <v>9</v>
      </c>
      <c r="C43" s="9">
        <v>317</v>
      </c>
      <c r="D43" s="7">
        <v>190</v>
      </c>
      <c r="E43" s="7">
        <v>407</v>
      </c>
      <c r="F43" s="12">
        <v>60</v>
      </c>
      <c r="G43" s="34">
        <v>529</v>
      </c>
      <c r="H43" s="7">
        <v>408</v>
      </c>
      <c r="I43" s="7">
        <v>670</v>
      </c>
      <c r="J43" s="32">
        <v>103</v>
      </c>
      <c r="K43" s="9">
        <v>2684</v>
      </c>
      <c r="L43" s="7">
        <v>598</v>
      </c>
      <c r="M43" s="110">
        <v>0.22280178837556</v>
      </c>
      <c r="N43" s="7">
        <v>1077</v>
      </c>
      <c r="O43" s="110">
        <v>0.40126676602085998</v>
      </c>
      <c r="P43" s="7">
        <v>163</v>
      </c>
      <c r="Q43" s="110">
        <v>6.0730253353200002E-2</v>
      </c>
      <c r="R43" s="7">
        <v>1710</v>
      </c>
      <c r="S43" s="111">
        <v>0.63710879284650002</v>
      </c>
    </row>
    <row r="44" spans="1:19" ht="17.100000000000001" customHeight="1">
      <c r="A44" s="31" t="s">
        <v>215</v>
      </c>
      <c r="B44" s="141" t="s">
        <v>225</v>
      </c>
      <c r="C44" s="9">
        <v>686</v>
      </c>
      <c r="D44" s="7">
        <v>365</v>
      </c>
      <c r="E44" s="7">
        <v>690</v>
      </c>
      <c r="F44" s="12">
        <v>112</v>
      </c>
      <c r="G44" s="34">
        <v>2023</v>
      </c>
      <c r="H44" s="7">
        <v>1020</v>
      </c>
      <c r="I44" s="7">
        <v>1646</v>
      </c>
      <c r="J44" s="32">
        <v>305</v>
      </c>
      <c r="K44" s="9">
        <v>6847</v>
      </c>
      <c r="L44" s="7">
        <v>1385</v>
      </c>
      <c r="M44" s="110">
        <v>0.20227837008909</v>
      </c>
      <c r="N44" s="7">
        <v>2336</v>
      </c>
      <c r="O44" s="110">
        <v>0.34117131590478</v>
      </c>
      <c r="P44" s="7">
        <v>417</v>
      </c>
      <c r="Q44" s="110">
        <v>6.0902585073750001E-2</v>
      </c>
      <c r="R44" s="7">
        <v>4994</v>
      </c>
      <c r="S44" s="111">
        <v>0.72937052723821005</v>
      </c>
    </row>
    <row r="45" spans="1:19" ht="17.100000000000001" customHeight="1">
      <c r="A45" s="31" t="s">
        <v>214</v>
      </c>
      <c r="B45" s="141" t="s">
        <v>8</v>
      </c>
      <c r="C45" s="9">
        <v>381</v>
      </c>
      <c r="D45" s="7">
        <v>82</v>
      </c>
      <c r="E45" s="7">
        <v>97</v>
      </c>
      <c r="F45" s="12">
        <v>32</v>
      </c>
      <c r="G45" s="34">
        <v>38</v>
      </c>
      <c r="H45" s="7">
        <v>32</v>
      </c>
      <c r="I45" s="7">
        <v>21</v>
      </c>
      <c r="J45" s="32">
        <v>4</v>
      </c>
      <c r="K45" s="9">
        <v>687</v>
      </c>
      <c r="L45" s="7">
        <v>114</v>
      </c>
      <c r="M45" s="110">
        <v>0.16593886462881999</v>
      </c>
      <c r="N45" s="7">
        <v>118</v>
      </c>
      <c r="O45" s="110">
        <v>0.17176128093158999</v>
      </c>
      <c r="P45" s="7">
        <v>36</v>
      </c>
      <c r="Q45" s="110">
        <v>5.2401746724890001E-2</v>
      </c>
      <c r="R45" s="7">
        <v>95</v>
      </c>
      <c r="S45" s="111">
        <v>0.13828238719068001</v>
      </c>
    </row>
    <row r="46" spans="1:19" ht="17.100000000000001" customHeight="1">
      <c r="A46" s="31" t="s">
        <v>214</v>
      </c>
      <c r="B46" s="141" t="s">
        <v>9</v>
      </c>
      <c r="C46" s="9">
        <v>20</v>
      </c>
      <c r="D46" s="7">
        <v>1</v>
      </c>
      <c r="E46" s="7">
        <v>9</v>
      </c>
      <c r="F46" s="12">
        <v>1</v>
      </c>
      <c r="G46" s="34">
        <v>2</v>
      </c>
      <c r="H46" s="7">
        <v>1</v>
      </c>
      <c r="I46" s="7">
        <v>0</v>
      </c>
      <c r="J46" s="32">
        <v>0</v>
      </c>
      <c r="K46" s="9">
        <v>34</v>
      </c>
      <c r="L46" s="7">
        <v>2</v>
      </c>
      <c r="M46" s="110">
        <v>5.882352941176E-2</v>
      </c>
      <c r="N46" s="7">
        <v>9</v>
      </c>
      <c r="O46" s="110">
        <v>0.26470588235294001</v>
      </c>
      <c r="P46" s="7">
        <v>1</v>
      </c>
      <c r="Q46" s="110">
        <v>2.941176470588E-2</v>
      </c>
      <c r="R46" s="7">
        <v>3</v>
      </c>
      <c r="S46" s="111">
        <v>8.8235294117650007E-2</v>
      </c>
    </row>
    <row r="47" spans="1:19" ht="17.100000000000001" customHeight="1">
      <c r="A47" s="31" t="s">
        <v>214</v>
      </c>
      <c r="B47" s="141" t="s">
        <v>225</v>
      </c>
      <c r="C47" s="9">
        <v>401</v>
      </c>
      <c r="D47" s="7">
        <v>83</v>
      </c>
      <c r="E47" s="7">
        <v>106</v>
      </c>
      <c r="F47" s="12">
        <v>33</v>
      </c>
      <c r="G47" s="34">
        <v>40</v>
      </c>
      <c r="H47" s="7">
        <v>33</v>
      </c>
      <c r="I47" s="7">
        <v>21</v>
      </c>
      <c r="J47" s="32">
        <v>4</v>
      </c>
      <c r="K47" s="9">
        <v>721</v>
      </c>
      <c r="L47" s="7">
        <v>116</v>
      </c>
      <c r="M47" s="110">
        <v>0.16088765603329</v>
      </c>
      <c r="N47" s="7">
        <v>127</v>
      </c>
      <c r="O47" s="110">
        <v>0.17614424410540999</v>
      </c>
      <c r="P47" s="7">
        <v>37</v>
      </c>
      <c r="Q47" s="110">
        <v>5.1317614424409998E-2</v>
      </c>
      <c r="R47" s="7">
        <v>98</v>
      </c>
      <c r="S47" s="111">
        <v>0.13592233009709001</v>
      </c>
    </row>
    <row r="48" spans="1:19" ht="17.100000000000001" customHeight="1">
      <c r="A48" s="31" t="s">
        <v>217</v>
      </c>
      <c r="B48" s="141" t="s">
        <v>8</v>
      </c>
      <c r="C48" s="9">
        <v>23</v>
      </c>
      <c r="D48" s="7">
        <v>9</v>
      </c>
      <c r="E48" s="7">
        <v>3</v>
      </c>
      <c r="F48" s="12">
        <v>1</v>
      </c>
      <c r="G48" s="34">
        <v>11</v>
      </c>
      <c r="H48" s="7">
        <v>1</v>
      </c>
      <c r="I48" s="7">
        <v>1</v>
      </c>
      <c r="J48" s="32">
        <v>1</v>
      </c>
      <c r="K48" s="9">
        <v>50</v>
      </c>
      <c r="L48" s="7">
        <v>10</v>
      </c>
      <c r="M48" s="110">
        <v>0.2</v>
      </c>
      <c r="N48" s="7">
        <v>4</v>
      </c>
      <c r="O48" s="110">
        <v>0.08</v>
      </c>
      <c r="P48" s="7">
        <v>2</v>
      </c>
      <c r="Q48" s="110">
        <v>0.04</v>
      </c>
      <c r="R48" s="7">
        <v>14</v>
      </c>
      <c r="S48" s="111">
        <v>0.28000000000000003</v>
      </c>
    </row>
    <row r="49" spans="1:19" ht="17.100000000000001" customHeight="1">
      <c r="A49" s="31" t="s">
        <v>217</v>
      </c>
      <c r="B49" s="141" t="s">
        <v>9</v>
      </c>
      <c r="C49" s="9">
        <v>7</v>
      </c>
      <c r="D49" s="7">
        <v>4</v>
      </c>
      <c r="E49" s="7">
        <v>3</v>
      </c>
      <c r="F49" s="12">
        <v>2</v>
      </c>
      <c r="G49" s="34">
        <v>1</v>
      </c>
      <c r="H49" s="7">
        <v>1</v>
      </c>
      <c r="I49" s="7">
        <v>0</v>
      </c>
      <c r="J49" s="32">
        <v>0</v>
      </c>
      <c r="K49" s="9">
        <v>18</v>
      </c>
      <c r="L49" s="7">
        <v>5</v>
      </c>
      <c r="M49" s="110">
        <v>0.27777777777778001</v>
      </c>
      <c r="N49" s="7">
        <v>3</v>
      </c>
      <c r="O49" s="110">
        <v>0.16666666666666999</v>
      </c>
      <c r="P49" s="7">
        <v>2</v>
      </c>
      <c r="Q49" s="110">
        <v>0.11111111111110999</v>
      </c>
      <c r="R49" s="7">
        <v>2</v>
      </c>
      <c r="S49" s="111">
        <v>0.11111111111110999</v>
      </c>
    </row>
    <row r="50" spans="1:19" ht="17.100000000000001" customHeight="1" thickBot="1">
      <c r="A50" s="15" t="s">
        <v>217</v>
      </c>
      <c r="B50" s="142" t="s">
        <v>225</v>
      </c>
      <c r="C50" s="19">
        <v>30</v>
      </c>
      <c r="D50" s="16">
        <v>13</v>
      </c>
      <c r="E50" s="16">
        <v>6</v>
      </c>
      <c r="F50" s="35">
        <v>3</v>
      </c>
      <c r="G50" s="21">
        <v>12</v>
      </c>
      <c r="H50" s="16">
        <v>2</v>
      </c>
      <c r="I50" s="16">
        <v>1</v>
      </c>
      <c r="J50" s="33">
        <v>1</v>
      </c>
      <c r="K50" s="19">
        <v>68</v>
      </c>
      <c r="L50" s="16">
        <v>15</v>
      </c>
      <c r="M50" s="17">
        <v>0.22058823529412</v>
      </c>
      <c r="N50" s="16">
        <v>7</v>
      </c>
      <c r="O50" s="17">
        <v>0.10294117647059001</v>
      </c>
      <c r="P50" s="16">
        <v>4</v>
      </c>
      <c r="Q50" s="17">
        <v>5.882352941176E-2</v>
      </c>
      <c r="R50" s="16">
        <v>16</v>
      </c>
      <c r="S50" s="18">
        <v>0.23529411764706001</v>
      </c>
    </row>
    <row r="51" spans="1:19" ht="17.100000000000001" customHeight="1">
      <c r="A51" s="1141" t="s">
        <v>514</v>
      </c>
      <c r="B51" s="1128"/>
      <c r="C51" s="1128"/>
      <c r="D51" s="1128"/>
      <c r="E51" s="1128"/>
      <c r="F51" s="1128"/>
      <c r="G51" s="1128"/>
      <c r="H51" s="1128"/>
      <c r="I51" s="1128"/>
      <c r="J51" s="1128"/>
      <c r="K51" s="1128"/>
      <c r="L51" s="1128"/>
      <c r="M51" s="1128"/>
      <c r="N51" s="1128"/>
      <c r="O51" s="1128"/>
      <c r="P51" s="1128"/>
      <c r="Q51" s="1128"/>
      <c r="R51" s="1128"/>
      <c r="S51" s="1128"/>
    </row>
    <row r="52" spans="1:19" ht="17.100000000000001" customHeight="1">
      <c r="A52" s="1141" t="s">
        <v>442</v>
      </c>
      <c r="B52" s="1128"/>
      <c r="C52" s="1128"/>
      <c r="D52" s="1128"/>
      <c r="E52" s="1128"/>
      <c r="F52" s="1128"/>
      <c r="G52" s="1128"/>
      <c r="H52" s="1128"/>
      <c r="I52" s="1128"/>
      <c r="J52" s="1128"/>
      <c r="K52" s="1128"/>
      <c r="L52" s="1128"/>
      <c r="M52" s="1128"/>
      <c r="N52" s="1128"/>
      <c r="O52" s="1128"/>
      <c r="P52" s="1128"/>
      <c r="Q52" s="1128"/>
      <c r="R52" s="1128"/>
      <c r="S52" s="1128"/>
    </row>
    <row r="53" spans="1:19" ht="17.100000000000001" customHeight="1">
      <c r="A53" s="1179" t="s">
        <v>366</v>
      </c>
      <c r="B53" s="1128"/>
      <c r="C53" s="1128"/>
      <c r="D53" s="1128"/>
      <c r="E53" s="1128"/>
      <c r="F53" s="1128"/>
      <c r="G53" s="1128"/>
      <c r="H53" s="1128"/>
      <c r="I53" s="1128"/>
      <c r="J53" s="1128"/>
      <c r="K53" s="1128"/>
      <c r="L53" s="1128"/>
      <c r="M53" s="1128"/>
      <c r="N53" s="1128"/>
      <c r="O53" s="1128"/>
      <c r="P53" s="1128"/>
      <c r="Q53" s="1128"/>
      <c r="R53" s="1128"/>
      <c r="S53" s="1128"/>
    </row>
    <row r="54" spans="1:19" ht="17.100000000000001" customHeight="1">
      <c r="A54" s="1141"/>
      <c r="B54" s="1128"/>
      <c r="C54" s="1128"/>
      <c r="D54" s="1128"/>
      <c r="E54" s="1128"/>
      <c r="F54" s="1128"/>
      <c r="G54" s="1128"/>
      <c r="H54" s="1128"/>
      <c r="I54" s="1128"/>
      <c r="J54" s="1128"/>
      <c r="K54" s="1128"/>
      <c r="L54" s="1128"/>
      <c r="M54" s="1128"/>
      <c r="N54" s="1128"/>
      <c r="O54" s="1128"/>
      <c r="P54" s="1128"/>
      <c r="Q54" s="1128"/>
      <c r="R54" s="1128"/>
      <c r="S54" s="1128"/>
    </row>
    <row r="55" spans="1:19" ht="15" customHeight="1">
      <c r="A55" s="1023" t="s">
        <v>918</v>
      </c>
    </row>
  </sheetData>
  <mergeCells count="14">
    <mergeCell ref="A51:S51"/>
    <mergeCell ref="A52:S52"/>
    <mergeCell ref="A53:S53"/>
    <mergeCell ref="A54:S54"/>
    <mergeCell ref="A2:S2"/>
    <mergeCell ref="C4:F4"/>
    <mergeCell ref="G4:J4"/>
    <mergeCell ref="L4:M4"/>
    <mergeCell ref="N4:O4"/>
    <mergeCell ref="P4:Q4"/>
    <mergeCell ref="R4:S4"/>
    <mergeCell ref="A4:A5"/>
    <mergeCell ref="B4:B5"/>
    <mergeCell ref="K4:K5"/>
  </mergeCells>
  <hyperlinks>
    <hyperlink ref="A1" location="'Table of Contents'!A1" display="Return to Table of Contents" xr:uid="{D524C5A6-ED83-4630-9D1E-2B2918F67B2B}"/>
    <hyperlink ref="A55" location="'Table of Contents'!A1" display="Return to Table of Contents" xr:uid="{A46CA1B2-92A7-4F67-A27E-CF23749AC88F}"/>
  </hyperlinks>
  <pageMargins left="0.2" right="0.2" top="0.5" bottom="0.5" header="0" footer="0"/>
  <pageSetup paperSize="5"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8"/>
  <sheetViews>
    <sheetView showGridLines="0" topLeftCell="A10" zoomScaleNormal="100" workbookViewId="0">
      <selection activeCell="A28" sqref="A28"/>
    </sheetView>
  </sheetViews>
  <sheetFormatPr defaultColWidth="11" defaultRowHeight="15" customHeight="1"/>
  <cols>
    <col min="1" max="1" width="6" bestFit="1" customWidth="1"/>
    <col min="2" max="2" width="10" bestFit="1" customWidth="1"/>
    <col min="3" max="3" width="9" bestFit="1" customWidth="1"/>
    <col min="4" max="4" width="10" bestFit="1" customWidth="1"/>
    <col min="5" max="5" width="9" bestFit="1" customWidth="1"/>
    <col min="6" max="6" width="10" bestFit="1" customWidth="1"/>
    <col min="7" max="7" width="9" bestFit="1" customWidth="1"/>
    <col min="8" max="8" width="11.5" customWidth="1"/>
    <col min="9" max="9" width="10.5" customWidth="1"/>
    <col min="10" max="10" width="11" bestFit="1" customWidth="1"/>
  </cols>
  <sheetData>
    <row r="1" spans="1:10" ht="15" customHeight="1">
      <c r="A1" s="1023" t="s">
        <v>918</v>
      </c>
    </row>
    <row r="2" spans="1:10" ht="84" customHeight="1">
      <c r="A2" s="1143" t="s">
        <v>553</v>
      </c>
      <c r="B2" s="1128"/>
      <c r="C2" s="1128"/>
      <c r="D2" s="1128"/>
      <c r="E2" s="1128"/>
      <c r="F2" s="1128"/>
      <c r="G2" s="1128"/>
      <c r="H2" s="1128"/>
      <c r="I2" s="1128"/>
      <c r="J2" s="1128"/>
    </row>
    <row r="3" spans="1:10" ht="15" customHeight="1" thickBot="1"/>
    <row r="4" spans="1:10" ht="17.100000000000001" customHeight="1">
      <c r="A4" s="1335" t="s">
        <v>94</v>
      </c>
      <c r="B4" s="1287" t="s">
        <v>226</v>
      </c>
      <c r="C4" s="1287"/>
      <c r="D4" s="1287" t="s">
        <v>227</v>
      </c>
      <c r="E4" s="1287"/>
      <c r="F4" s="1287" t="s">
        <v>228</v>
      </c>
      <c r="G4" s="1287"/>
      <c r="H4" s="1287" t="s">
        <v>229</v>
      </c>
      <c r="I4" s="1287"/>
      <c r="J4" s="127" t="s">
        <v>1</v>
      </c>
    </row>
    <row r="5" spans="1:10" ht="17.100000000000001" customHeight="1">
      <c r="A5" s="1202"/>
      <c r="B5" s="138" t="s">
        <v>230</v>
      </c>
      <c r="C5" s="138" t="s">
        <v>231</v>
      </c>
      <c r="D5" s="138" t="s">
        <v>230</v>
      </c>
      <c r="E5" s="138" t="s">
        <v>231</v>
      </c>
      <c r="F5" s="138" t="s">
        <v>230</v>
      </c>
      <c r="G5" s="138" t="s">
        <v>231</v>
      </c>
      <c r="H5" s="138" t="s">
        <v>230</v>
      </c>
      <c r="I5" s="138" t="s">
        <v>231</v>
      </c>
      <c r="J5" s="106" t="s">
        <v>232</v>
      </c>
    </row>
    <row r="6" spans="1:10" ht="17.100000000000001" customHeight="1">
      <c r="A6" s="241">
        <v>2013</v>
      </c>
      <c r="B6" s="38">
        <v>3392</v>
      </c>
      <c r="C6" s="147">
        <v>53999.619988207603</v>
      </c>
      <c r="D6" s="38">
        <v>1771</v>
      </c>
      <c r="E6" s="147">
        <v>64047.060417843</v>
      </c>
      <c r="F6" s="38">
        <v>598</v>
      </c>
      <c r="G6" s="147">
        <v>65069.553511705701</v>
      </c>
      <c r="H6" s="38">
        <v>5761</v>
      </c>
      <c r="I6" s="147">
        <v>55219.447349734102</v>
      </c>
      <c r="J6" s="242">
        <v>1.1612070207</v>
      </c>
    </row>
    <row r="7" spans="1:10" ht="17.100000000000001" customHeight="1">
      <c r="A7" s="143">
        <v>2014</v>
      </c>
      <c r="B7" s="7">
        <v>3479</v>
      </c>
      <c r="C7" s="108">
        <v>53961.385168151799</v>
      </c>
      <c r="D7" s="7">
        <v>1846</v>
      </c>
      <c r="E7" s="108">
        <v>65509.340736728103</v>
      </c>
      <c r="F7" s="7">
        <v>600</v>
      </c>
      <c r="G7" s="108">
        <v>65977.634999999995</v>
      </c>
      <c r="H7" s="7">
        <v>5925</v>
      </c>
      <c r="I7" s="108">
        <v>55705.867403145399</v>
      </c>
      <c r="J7" s="144">
        <v>0.88088540680000005</v>
      </c>
    </row>
    <row r="8" spans="1:10" ht="17.100000000000001" customHeight="1">
      <c r="A8" s="143">
        <v>2015</v>
      </c>
      <c r="B8" s="7">
        <v>3477</v>
      </c>
      <c r="C8" s="108">
        <v>54203.068737417299</v>
      </c>
      <c r="D8" s="7">
        <v>1848</v>
      </c>
      <c r="E8" s="108">
        <v>66522.682359307393</v>
      </c>
      <c r="F8" s="7">
        <v>649</v>
      </c>
      <c r="G8" s="108">
        <v>65552.687211094002</v>
      </c>
      <c r="H8" s="7">
        <v>5974</v>
      </c>
      <c r="I8" s="108">
        <v>56081.461880269097</v>
      </c>
      <c r="J8" s="144">
        <v>0.67424581039999998</v>
      </c>
    </row>
    <row r="9" spans="1:10" ht="17.100000000000001" customHeight="1">
      <c r="A9" s="143">
        <v>2016</v>
      </c>
      <c r="B9" s="7">
        <v>3554</v>
      </c>
      <c r="C9" s="108">
        <v>54750.041643218901</v>
      </c>
      <c r="D9" s="7">
        <v>1964</v>
      </c>
      <c r="E9" s="108">
        <v>67380.115580448095</v>
      </c>
      <c r="F9" s="7">
        <v>520</v>
      </c>
      <c r="G9" s="108">
        <v>69105.790384615393</v>
      </c>
      <c r="H9" s="7">
        <v>6038</v>
      </c>
      <c r="I9" s="108">
        <v>57020.065298563801</v>
      </c>
      <c r="J9" s="144">
        <v>1.6736429237999999</v>
      </c>
    </row>
    <row r="10" spans="1:10" ht="17.100000000000001" customHeight="1">
      <c r="A10" s="143">
        <v>2017</v>
      </c>
      <c r="B10" s="7">
        <v>3519</v>
      </c>
      <c r="C10" s="108">
        <v>54965.404660414897</v>
      </c>
      <c r="D10" s="7">
        <v>2101</v>
      </c>
      <c r="E10" s="108">
        <v>67586.624940504495</v>
      </c>
      <c r="F10" s="7">
        <v>454</v>
      </c>
      <c r="G10" s="108">
        <v>69374.440528634397</v>
      </c>
      <c r="H10" s="7">
        <v>6074</v>
      </c>
      <c r="I10" s="108">
        <v>57340.000643577703</v>
      </c>
      <c r="J10" s="144">
        <v>0.56109256159999998</v>
      </c>
    </row>
    <row r="11" spans="1:10" ht="17.100000000000001" customHeight="1">
      <c r="A11" s="143">
        <v>2018</v>
      </c>
      <c r="B11" s="7">
        <v>3581</v>
      </c>
      <c r="C11" s="108">
        <v>55819.027645909002</v>
      </c>
      <c r="D11" s="7">
        <v>2074</v>
      </c>
      <c r="E11" s="108">
        <v>68272.447444551595</v>
      </c>
      <c r="F11" s="7">
        <v>484</v>
      </c>
      <c r="G11" s="108">
        <v>68650.026859504098</v>
      </c>
      <c r="H11" s="7">
        <v>6139</v>
      </c>
      <c r="I11" s="108">
        <v>57956.987294347498</v>
      </c>
      <c r="J11" s="144">
        <v>1.0760143770999999</v>
      </c>
    </row>
    <row r="12" spans="1:10" ht="17.100000000000001" customHeight="1">
      <c r="A12" s="143">
        <v>2019</v>
      </c>
      <c r="B12" s="7">
        <v>3540</v>
      </c>
      <c r="C12" s="108">
        <v>56028.3279661017</v>
      </c>
      <c r="D12" s="7">
        <v>1846</v>
      </c>
      <c r="E12" s="108">
        <v>67659.243770314206</v>
      </c>
      <c r="F12" s="7">
        <v>757</v>
      </c>
      <c r="G12" s="108">
        <v>72199.586525759601</v>
      </c>
      <c r="H12" s="7">
        <v>6143</v>
      </c>
      <c r="I12" s="108">
        <v>58050.234768324699</v>
      </c>
      <c r="J12" s="144">
        <v>0.1608908232</v>
      </c>
    </row>
    <row r="13" spans="1:10" ht="17.100000000000001" customHeight="1">
      <c r="A13" s="143">
        <v>2020</v>
      </c>
      <c r="B13" s="7">
        <v>3516</v>
      </c>
      <c r="C13" s="108">
        <v>56545.228668942</v>
      </c>
      <c r="D13" s="7">
        <v>1760</v>
      </c>
      <c r="E13" s="108">
        <v>68792.260227272694</v>
      </c>
      <c r="F13" s="7">
        <v>784</v>
      </c>
      <c r="G13" s="108">
        <v>72259.080357142899</v>
      </c>
      <c r="H13" s="7">
        <v>6060</v>
      </c>
      <c r="I13" s="108">
        <v>58619.0686318632</v>
      </c>
      <c r="J13" s="144">
        <v>0.97989933340000002</v>
      </c>
    </row>
    <row r="14" spans="1:10" ht="17.100000000000001" customHeight="1">
      <c r="A14" s="143">
        <v>2021</v>
      </c>
      <c r="B14" s="7">
        <v>3498</v>
      </c>
      <c r="C14" s="108">
        <v>56505.889079474</v>
      </c>
      <c r="D14" s="7">
        <v>1761</v>
      </c>
      <c r="E14" s="108">
        <v>68848.450880181699</v>
      </c>
      <c r="F14" s="7">
        <v>804</v>
      </c>
      <c r="G14" s="108">
        <v>69983.665422885606</v>
      </c>
      <c r="H14" s="7">
        <v>6063</v>
      </c>
      <c r="I14" s="108">
        <v>58372.792092123498</v>
      </c>
      <c r="J14" s="144">
        <v>-0.42013042099999998</v>
      </c>
    </row>
    <row r="15" spans="1:10" ht="17.100000000000001" customHeight="1">
      <c r="A15" s="143">
        <v>2022</v>
      </c>
      <c r="B15" s="7">
        <v>3654</v>
      </c>
      <c r="C15" s="108">
        <v>56191.874931581799</v>
      </c>
      <c r="D15" s="7">
        <v>1952</v>
      </c>
      <c r="E15" s="108">
        <v>71005.678790983598</v>
      </c>
      <c r="F15" s="7">
        <v>561</v>
      </c>
      <c r="G15" s="108">
        <v>64733.782531194302</v>
      </c>
      <c r="H15" s="7">
        <v>6167</v>
      </c>
      <c r="I15" s="108">
        <v>58543.979524448303</v>
      </c>
      <c r="J15" s="144">
        <v>0.29326579419999999</v>
      </c>
    </row>
    <row r="16" spans="1:10" ht="17.100000000000001" customHeight="1">
      <c r="A16" s="143">
        <v>2023</v>
      </c>
      <c r="B16" s="7">
        <v>3326</v>
      </c>
      <c r="C16" s="108">
        <v>58706.282621767903</v>
      </c>
      <c r="D16" s="7">
        <v>1912</v>
      </c>
      <c r="E16" s="108">
        <v>72475.720188284497</v>
      </c>
      <c r="F16" s="7">
        <v>561</v>
      </c>
      <c r="G16" s="108">
        <v>66807.390374331604</v>
      </c>
      <c r="H16" s="7">
        <v>5799</v>
      </c>
      <c r="I16" s="108">
        <v>60682.474094278499</v>
      </c>
      <c r="J16" s="144">
        <v>3.6528001465000002</v>
      </c>
    </row>
    <row r="17" spans="1:10" ht="17.100000000000001" customHeight="1" thickBot="1">
      <c r="A17" s="145">
        <v>2024</v>
      </c>
      <c r="B17" s="16">
        <v>3199</v>
      </c>
      <c r="C17" s="109">
        <v>61336.477024070002</v>
      </c>
      <c r="D17" s="16">
        <v>1849</v>
      </c>
      <c r="E17" s="109">
        <v>74352.455922120105</v>
      </c>
      <c r="F17" s="16">
        <v>689</v>
      </c>
      <c r="G17" s="109">
        <v>69674.889695210499</v>
      </c>
      <c r="H17" s="16">
        <v>5737</v>
      </c>
      <c r="I17" s="109">
        <v>62832.969258560901</v>
      </c>
      <c r="J17" s="146">
        <v>3.5438488564999999</v>
      </c>
    </row>
    <row r="18" spans="1:10" ht="17.100000000000001" customHeight="1">
      <c r="A18" s="1141" t="s">
        <v>514</v>
      </c>
      <c r="B18" s="1128"/>
      <c r="C18" s="1128"/>
      <c r="D18" s="1128"/>
      <c r="E18" s="1128"/>
      <c r="F18" s="1128"/>
      <c r="G18" s="1128"/>
      <c r="H18" s="1128"/>
      <c r="I18" s="1128"/>
      <c r="J18" s="1128"/>
    </row>
    <row r="19" spans="1:10" ht="17.100000000000001" customHeight="1">
      <c r="A19" s="1141" t="s">
        <v>517</v>
      </c>
      <c r="B19" s="1128"/>
      <c r="C19" s="1128"/>
      <c r="D19" s="1128"/>
      <c r="E19" s="1128"/>
      <c r="F19" s="1128"/>
      <c r="G19" s="1128"/>
      <c r="H19" s="1128"/>
      <c r="I19" s="1128"/>
      <c r="J19" s="1128"/>
    </row>
    <row r="20" spans="1:10" ht="17.100000000000001" customHeight="1">
      <c r="A20" s="1141" t="s">
        <v>233</v>
      </c>
      <c r="B20" s="1128"/>
      <c r="C20" s="1128"/>
      <c r="D20" s="1128"/>
      <c r="E20" s="1128"/>
      <c r="F20" s="1128"/>
      <c r="G20" s="1128"/>
      <c r="H20" s="1128"/>
      <c r="I20" s="1128"/>
      <c r="J20" s="1128"/>
    </row>
    <row r="21" spans="1:10" ht="17.100000000000001" customHeight="1">
      <c r="A21" s="1141" t="s">
        <v>234</v>
      </c>
      <c r="B21" s="1128"/>
      <c r="C21" s="1128"/>
      <c r="D21" s="1128"/>
      <c r="E21" s="1128"/>
      <c r="F21" s="1128"/>
      <c r="G21" s="1128"/>
      <c r="H21" s="1128"/>
      <c r="I21" s="1128"/>
      <c r="J21" s="1128"/>
    </row>
    <row r="22" spans="1:10" ht="17.100000000000001" customHeight="1">
      <c r="A22" s="1141" t="s">
        <v>235</v>
      </c>
      <c r="B22" s="1128"/>
      <c r="C22" s="1128"/>
      <c r="D22" s="1128"/>
      <c r="E22" s="1128"/>
      <c r="F22" s="1128"/>
      <c r="G22" s="1128"/>
      <c r="H22" s="1128"/>
      <c r="I22" s="1128"/>
      <c r="J22" s="1128"/>
    </row>
    <row r="23" spans="1:10" ht="17.100000000000001" customHeight="1">
      <c r="A23" s="1141" t="s">
        <v>236</v>
      </c>
      <c r="B23" s="1128"/>
      <c r="C23" s="1128"/>
      <c r="D23" s="1128"/>
      <c r="E23" s="1128"/>
      <c r="F23" s="1128"/>
      <c r="G23" s="1128"/>
      <c r="H23" s="1128"/>
      <c r="I23" s="1128"/>
      <c r="J23" s="1128"/>
    </row>
    <row r="24" spans="1:10" ht="17.100000000000001" customHeight="1">
      <c r="A24" s="1141" t="s">
        <v>237</v>
      </c>
      <c r="B24" s="1128"/>
      <c r="C24" s="1128"/>
      <c r="D24" s="1128"/>
      <c r="E24" s="1128"/>
      <c r="F24" s="1128"/>
      <c r="G24" s="1128"/>
      <c r="H24" s="1128"/>
      <c r="I24" s="1128"/>
      <c r="J24" s="1128"/>
    </row>
    <row r="25" spans="1:10" ht="17.100000000000001" customHeight="1">
      <c r="A25" s="1141" t="s">
        <v>238</v>
      </c>
      <c r="B25" s="1128"/>
      <c r="C25" s="1128"/>
      <c r="D25" s="1128"/>
      <c r="E25" s="1128"/>
      <c r="F25" s="1128"/>
      <c r="G25" s="1128"/>
      <c r="H25" s="1128"/>
      <c r="I25" s="1128"/>
      <c r="J25" s="1128"/>
    </row>
    <row r="26" spans="1:10" ht="17.100000000000001" customHeight="1">
      <c r="A26" s="1141" t="s">
        <v>239</v>
      </c>
      <c r="B26" s="1128"/>
      <c r="C26" s="1128"/>
      <c r="D26" s="1128"/>
      <c r="E26" s="1128"/>
      <c r="F26" s="1128"/>
      <c r="G26" s="1128"/>
      <c r="H26" s="1128"/>
      <c r="I26" s="1128"/>
      <c r="J26" s="1128"/>
    </row>
    <row r="27" spans="1:10" ht="17.100000000000001" customHeight="1">
      <c r="A27" s="1179"/>
      <c r="B27" s="1128"/>
      <c r="C27" s="1128"/>
      <c r="D27" s="1128"/>
      <c r="E27" s="1128"/>
      <c r="F27" s="1128"/>
      <c r="G27" s="1128"/>
      <c r="H27" s="1128"/>
      <c r="I27" s="1128"/>
      <c r="J27" s="1128"/>
    </row>
    <row r="28" spans="1:10" ht="15" customHeight="1">
      <c r="A28" s="1023" t="s">
        <v>918</v>
      </c>
    </row>
  </sheetData>
  <mergeCells count="16">
    <mergeCell ref="B4:C4"/>
    <mergeCell ref="D4:E4"/>
    <mergeCell ref="F4:G4"/>
    <mergeCell ref="H4:I4"/>
    <mergeCell ref="A2:J2"/>
    <mergeCell ref="A4:A5"/>
    <mergeCell ref="A24:J24"/>
    <mergeCell ref="A25:J25"/>
    <mergeCell ref="A26:J26"/>
    <mergeCell ref="A27:J27"/>
    <mergeCell ref="A18:J18"/>
    <mergeCell ref="A19:J19"/>
    <mergeCell ref="A20:J20"/>
    <mergeCell ref="A21:J21"/>
    <mergeCell ref="A22:J22"/>
    <mergeCell ref="A23:J23"/>
  </mergeCells>
  <hyperlinks>
    <hyperlink ref="A1" location="'Table of Contents'!A1" display="Return to Table of Contents" xr:uid="{09F96B00-110B-4A19-A404-7F0494F712B0}"/>
    <hyperlink ref="A28" location="'Table of Contents'!A1" display="Return to Table of Contents" xr:uid="{55AF63D0-D54B-495C-8A25-E9E6D26B162C}"/>
  </hyperlinks>
  <pageMargins left="0.2" right="0.2" top="0.5" bottom="0.5" header="0" footer="0"/>
  <pageSetup paperSize="5"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39"/>
  <sheetViews>
    <sheetView showGridLines="0" topLeftCell="A22" zoomScaleNormal="100" workbookViewId="0">
      <selection activeCell="A39" sqref="A39"/>
    </sheetView>
  </sheetViews>
  <sheetFormatPr defaultColWidth="11" defaultRowHeight="15" customHeight="1"/>
  <cols>
    <col min="2" max="2" width="48.25" customWidth="1"/>
    <col min="3" max="3" width="7.25" bestFit="1" customWidth="1"/>
    <col min="4" max="4" width="6.75" bestFit="1" customWidth="1"/>
    <col min="5" max="5" width="7.25" bestFit="1" customWidth="1"/>
    <col min="6" max="6" width="6.75" bestFit="1" customWidth="1"/>
    <col min="7" max="7" width="7.25" bestFit="1" customWidth="1"/>
    <col min="8" max="8" width="6.75" bestFit="1" customWidth="1"/>
    <col min="9" max="9" width="7.25" bestFit="1" customWidth="1"/>
    <col min="10" max="10" width="6.75" bestFit="1" customWidth="1"/>
    <col min="11" max="11" width="11" bestFit="1" customWidth="1"/>
  </cols>
  <sheetData>
    <row r="1" spans="1:11" ht="15" customHeight="1">
      <c r="A1" s="1023" t="s">
        <v>918</v>
      </c>
    </row>
    <row r="2" spans="1:11" ht="80.45" customHeight="1">
      <c r="A2" s="1157" t="s">
        <v>518</v>
      </c>
      <c r="B2" s="1229"/>
      <c r="C2" s="1229"/>
      <c r="D2" s="1229"/>
      <c r="E2" s="1229"/>
      <c r="F2" s="1229"/>
      <c r="G2" s="1229"/>
      <c r="H2" s="1229"/>
      <c r="I2" s="1229"/>
      <c r="J2" s="1229"/>
      <c r="K2" s="1229"/>
    </row>
    <row r="3" spans="1:11" ht="15" customHeight="1" thickBot="1"/>
    <row r="4" spans="1:11" ht="40.15" customHeight="1">
      <c r="A4" s="1248" t="s">
        <v>360</v>
      </c>
      <c r="B4" s="1333" t="s">
        <v>359</v>
      </c>
      <c r="C4" s="1332" t="s">
        <v>226</v>
      </c>
      <c r="D4" s="1290"/>
      <c r="E4" s="1290" t="s">
        <v>227</v>
      </c>
      <c r="F4" s="1290"/>
      <c r="G4" s="1290" t="s">
        <v>228</v>
      </c>
      <c r="H4" s="1290"/>
      <c r="I4" s="1290" t="s">
        <v>229</v>
      </c>
      <c r="J4" s="1337"/>
      <c r="K4" s="148" t="s">
        <v>1</v>
      </c>
    </row>
    <row r="5" spans="1:11" ht="20.45" customHeight="1">
      <c r="A5" s="1249"/>
      <c r="B5" s="1244"/>
      <c r="C5" s="139" t="s">
        <v>230</v>
      </c>
      <c r="D5" s="138" t="s">
        <v>231</v>
      </c>
      <c r="E5" s="138" t="s">
        <v>230</v>
      </c>
      <c r="F5" s="138" t="s">
        <v>231</v>
      </c>
      <c r="G5" s="138" t="s">
        <v>230</v>
      </c>
      <c r="H5" s="138" t="s">
        <v>231</v>
      </c>
      <c r="I5" s="138" t="s">
        <v>230</v>
      </c>
      <c r="J5" s="149" t="s">
        <v>231</v>
      </c>
      <c r="K5" s="150" t="s">
        <v>232</v>
      </c>
    </row>
    <row r="6" spans="1:11" ht="17.100000000000001" customHeight="1">
      <c r="A6" s="364" t="s">
        <v>154</v>
      </c>
      <c r="B6" s="348" t="s">
        <v>7</v>
      </c>
      <c r="C6" s="272">
        <v>3199</v>
      </c>
      <c r="D6" s="365">
        <v>61336.477024070002</v>
      </c>
      <c r="E6" s="270">
        <v>1849</v>
      </c>
      <c r="F6" s="365">
        <v>74352.455922120105</v>
      </c>
      <c r="G6" s="270">
        <v>689</v>
      </c>
      <c r="H6" s="365">
        <v>69674.889695210499</v>
      </c>
      <c r="I6" s="270">
        <v>5737</v>
      </c>
      <c r="J6" s="366">
        <v>62832.969258560901</v>
      </c>
      <c r="K6" s="367">
        <v>3.5438488564999999</v>
      </c>
    </row>
    <row r="7" spans="1:11" ht="17.100000000000001" customHeight="1">
      <c r="A7" s="368" t="s">
        <v>153</v>
      </c>
      <c r="B7" s="55" t="s">
        <v>27</v>
      </c>
      <c r="C7" s="51">
        <v>233</v>
      </c>
      <c r="D7" s="147">
        <v>58382.497854077301</v>
      </c>
      <c r="E7" s="38">
        <v>0</v>
      </c>
      <c r="F7" s="147">
        <v>0</v>
      </c>
      <c r="G7" s="38">
        <v>0</v>
      </c>
      <c r="H7" s="147">
        <v>0</v>
      </c>
      <c r="I7" s="38">
        <v>233</v>
      </c>
      <c r="J7" s="369">
        <v>58382.497854077301</v>
      </c>
      <c r="K7" s="370">
        <v>2.8254416388000001</v>
      </c>
    </row>
    <row r="8" spans="1:11" ht="17.100000000000001" customHeight="1">
      <c r="A8" s="371" t="s">
        <v>152</v>
      </c>
      <c r="B8" s="48" t="s">
        <v>28</v>
      </c>
      <c r="C8" s="9">
        <v>293</v>
      </c>
      <c r="D8" s="108">
        <v>61003.631399317397</v>
      </c>
      <c r="E8" s="7">
        <v>31</v>
      </c>
      <c r="F8" s="108">
        <v>73055.580645161303</v>
      </c>
      <c r="G8" s="7">
        <v>5</v>
      </c>
      <c r="H8" s="108">
        <v>63959.8</v>
      </c>
      <c r="I8" s="7">
        <v>329</v>
      </c>
      <c r="J8" s="372">
        <v>61381.631666206202</v>
      </c>
      <c r="K8" s="373">
        <v>2.7224221935999999</v>
      </c>
    </row>
    <row r="9" spans="1:11" ht="17.100000000000001" customHeight="1">
      <c r="A9" s="371" t="s">
        <v>151</v>
      </c>
      <c r="B9" s="48" t="s">
        <v>29</v>
      </c>
      <c r="C9" s="9">
        <v>0</v>
      </c>
      <c r="D9" s="108">
        <v>0</v>
      </c>
      <c r="E9" s="7">
        <v>0</v>
      </c>
      <c r="F9" s="108">
        <v>0</v>
      </c>
      <c r="G9" s="7">
        <v>126</v>
      </c>
      <c r="H9" s="108">
        <v>72558.412698412707</v>
      </c>
      <c r="I9" s="7">
        <v>126</v>
      </c>
      <c r="J9" s="372">
        <v>59365.974025973999</v>
      </c>
      <c r="K9" s="373">
        <v>-0.190333118</v>
      </c>
    </row>
    <row r="10" spans="1:11" ht="17.100000000000001" customHeight="1">
      <c r="A10" s="371" t="s">
        <v>150</v>
      </c>
      <c r="B10" s="48" t="s">
        <v>30</v>
      </c>
      <c r="C10" s="9">
        <v>0</v>
      </c>
      <c r="D10" s="108">
        <v>0</v>
      </c>
      <c r="E10" s="7">
        <v>43</v>
      </c>
      <c r="F10" s="108">
        <v>61691.302325581397</v>
      </c>
      <c r="G10" s="7">
        <v>0</v>
      </c>
      <c r="H10" s="108">
        <v>0</v>
      </c>
      <c r="I10" s="7">
        <v>43</v>
      </c>
      <c r="J10" s="372">
        <v>56083.002114164898</v>
      </c>
      <c r="K10" s="373">
        <v>4.2720333026999997</v>
      </c>
    </row>
    <row r="11" spans="1:11" ht="17.100000000000001" customHeight="1">
      <c r="A11" s="371" t="s">
        <v>149</v>
      </c>
      <c r="B11" s="48" t="s">
        <v>31</v>
      </c>
      <c r="C11" s="9">
        <v>204</v>
      </c>
      <c r="D11" s="108">
        <v>65795.558823529398</v>
      </c>
      <c r="E11" s="7">
        <v>0</v>
      </c>
      <c r="F11" s="108">
        <v>0</v>
      </c>
      <c r="G11" s="7">
        <v>19</v>
      </c>
      <c r="H11" s="108">
        <v>98048.368421052597</v>
      </c>
      <c r="I11" s="7">
        <v>223</v>
      </c>
      <c r="J11" s="372">
        <v>67024.665715450494</v>
      </c>
      <c r="K11" s="373">
        <v>2.599716092</v>
      </c>
    </row>
    <row r="12" spans="1:11" ht="17.100000000000001" customHeight="1">
      <c r="A12" s="371" t="s">
        <v>148</v>
      </c>
      <c r="B12" s="48" t="s">
        <v>32</v>
      </c>
      <c r="C12" s="9">
        <v>195</v>
      </c>
      <c r="D12" s="108">
        <v>62910.348717948698</v>
      </c>
      <c r="E12" s="7">
        <v>0</v>
      </c>
      <c r="F12" s="108">
        <v>0</v>
      </c>
      <c r="G12" s="7">
        <v>0</v>
      </c>
      <c r="H12" s="108">
        <v>0</v>
      </c>
      <c r="I12" s="7">
        <v>195</v>
      </c>
      <c r="J12" s="372">
        <v>62910.348717948698</v>
      </c>
      <c r="K12" s="373">
        <v>6.7481674348</v>
      </c>
    </row>
    <row r="13" spans="1:11" ht="17.100000000000001" customHeight="1">
      <c r="A13" s="371" t="s">
        <v>147</v>
      </c>
      <c r="B13" s="48" t="s">
        <v>33</v>
      </c>
      <c r="C13" s="9">
        <v>313</v>
      </c>
      <c r="D13" s="108">
        <v>57709.891373801896</v>
      </c>
      <c r="E13" s="7">
        <v>0</v>
      </c>
      <c r="F13" s="108">
        <v>0</v>
      </c>
      <c r="G13" s="7">
        <v>0</v>
      </c>
      <c r="H13" s="108">
        <v>0</v>
      </c>
      <c r="I13" s="7">
        <v>313</v>
      </c>
      <c r="J13" s="372">
        <v>57709.891373801896</v>
      </c>
      <c r="K13" s="373">
        <v>1.5356108113</v>
      </c>
    </row>
    <row r="14" spans="1:11" ht="17.100000000000001" customHeight="1">
      <c r="A14" s="371" t="s">
        <v>146</v>
      </c>
      <c r="B14" s="48" t="s">
        <v>34</v>
      </c>
      <c r="C14" s="9">
        <v>0</v>
      </c>
      <c r="D14" s="108">
        <v>0</v>
      </c>
      <c r="E14" s="7">
        <v>26</v>
      </c>
      <c r="F14" s="108">
        <v>74675.192307692298</v>
      </c>
      <c r="G14" s="7">
        <v>0</v>
      </c>
      <c r="H14" s="108">
        <v>0</v>
      </c>
      <c r="I14" s="7">
        <v>26</v>
      </c>
      <c r="J14" s="372">
        <v>67886.538461538497</v>
      </c>
      <c r="K14" s="373">
        <v>8.6980332419999993</v>
      </c>
    </row>
    <row r="15" spans="1:11" ht="17.100000000000001" customHeight="1">
      <c r="A15" s="371" t="s">
        <v>145</v>
      </c>
      <c r="B15" s="48" t="s">
        <v>35</v>
      </c>
      <c r="C15" s="9">
        <v>0</v>
      </c>
      <c r="D15" s="108">
        <v>0</v>
      </c>
      <c r="E15" s="7">
        <v>72</v>
      </c>
      <c r="F15" s="108">
        <v>60564.416666666701</v>
      </c>
      <c r="G15" s="7">
        <v>57</v>
      </c>
      <c r="H15" s="108">
        <v>67073.578947368398</v>
      </c>
      <c r="I15" s="7">
        <v>129</v>
      </c>
      <c r="J15" s="372">
        <v>54978.947145877399</v>
      </c>
      <c r="K15" s="373">
        <v>3.1430622605999998</v>
      </c>
    </row>
    <row r="16" spans="1:11" ht="17.100000000000001" customHeight="1">
      <c r="A16" s="371" t="s">
        <v>144</v>
      </c>
      <c r="B16" s="48" t="s">
        <v>36</v>
      </c>
      <c r="C16" s="9">
        <v>275</v>
      </c>
      <c r="D16" s="108">
        <v>70856.858181818199</v>
      </c>
      <c r="E16" s="7">
        <v>0</v>
      </c>
      <c r="F16" s="108">
        <v>0</v>
      </c>
      <c r="G16" s="7">
        <v>52</v>
      </c>
      <c r="H16" s="108">
        <v>65423.25</v>
      </c>
      <c r="I16" s="7">
        <v>327</v>
      </c>
      <c r="J16" s="372">
        <v>68101.216847372794</v>
      </c>
      <c r="K16" s="373">
        <v>16.514317961</v>
      </c>
    </row>
    <row r="17" spans="1:11" ht="17.100000000000001" customHeight="1">
      <c r="A17" s="371" t="s">
        <v>143</v>
      </c>
      <c r="B17" s="48" t="s">
        <v>37</v>
      </c>
      <c r="C17" s="9">
        <v>0</v>
      </c>
      <c r="D17" s="108">
        <v>0</v>
      </c>
      <c r="E17" s="7">
        <v>178</v>
      </c>
      <c r="F17" s="108">
        <v>85698.516853932597</v>
      </c>
      <c r="G17" s="7">
        <v>33</v>
      </c>
      <c r="H17" s="108">
        <v>75614.454545454602</v>
      </c>
      <c r="I17" s="7">
        <v>211</v>
      </c>
      <c r="J17" s="372">
        <v>75398.902628177602</v>
      </c>
      <c r="K17" s="373">
        <v>-7.8614557000000002E-2</v>
      </c>
    </row>
    <row r="18" spans="1:11" ht="17.100000000000001" customHeight="1">
      <c r="A18" s="371" t="s">
        <v>142</v>
      </c>
      <c r="B18" s="48" t="s">
        <v>38</v>
      </c>
      <c r="C18" s="9">
        <v>59</v>
      </c>
      <c r="D18" s="108">
        <v>58081.915254237298</v>
      </c>
      <c r="E18" s="7">
        <v>4</v>
      </c>
      <c r="F18" s="108">
        <v>59499.25</v>
      </c>
      <c r="G18" s="7">
        <v>15</v>
      </c>
      <c r="H18" s="108">
        <v>68686.266666666706</v>
      </c>
      <c r="I18" s="7">
        <v>78</v>
      </c>
      <c r="J18" s="372">
        <v>57514.893939394002</v>
      </c>
      <c r="K18" s="373">
        <v>2.6735389652000001</v>
      </c>
    </row>
    <row r="19" spans="1:11" ht="17.100000000000001" customHeight="1">
      <c r="A19" s="371" t="s">
        <v>157</v>
      </c>
      <c r="B19" s="48" t="s">
        <v>39</v>
      </c>
      <c r="C19" s="9">
        <v>66</v>
      </c>
      <c r="D19" s="108">
        <v>58283.166666666701</v>
      </c>
      <c r="E19" s="7">
        <v>0</v>
      </c>
      <c r="F19" s="108">
        <v>0</v>
      </c>
      <c r="G19" s="7">
        <v>2</v>
      </c>
      <c r="H19" s="108">
        <v>80551</v>
      </c>
      <c r="I19" s="7">
        <v>68</v>
      </c>
      <c r="J19" s="372">
        <v>58507.348930481297</v>
      </c>
      <c r="K19" s="373">
        <v>11.880501641</v>
      </c>
    </row>
    <row r="20" spans="1:11" ht="17.100000000000001" customHeight="1">
      <c r="A20" s="371" t="s">
        <v>156</v>
      </c>
      <c r="B20" s="48" t="s">
        <v>40</v>
      </c>
      <c r="C20" s="9">
        <v>136</v>
      </c>
      <c r="D20" s="108">
        <v>61545.301470588303</v>
      </c>
      <c r="E20" s="7">
        <v>0</v>
      </c>
      <c r="F20" s="108">
        <v>0</v>
      </c>
      <c r="G20" s="7">
        <v>12</v>
      </c>
      <c r="H20" s="108">
        <v>70333.916666666701</v>
      </c>
      <c r="I20" s="7">
        <v>148</v>
      </c>
      <c r="J20" s="372">
        <v>61221.028255528297</v>
      </c>
      <c r="K20" s="373">
        <v>5.8619446283999999</v>
      </c>
    </row>
    <row r="21" spans="1:11" ht="17.100000000000001" customHeight="1">
      <c r="A21" s="371" t="s">
        <v>141</v>
      </c>
      <c r="B21" s="48" t="s">
        <v>41</v>
      </c>
      <c r="C21" s="9">
        <v>0</v>
      </c>
      <c r="D21" s="108">
        <v>0</v>
      </c>
      <c r="E21" s="7">
        <v>667</v>
      </c>
      <c r="F21" s="108">
        <v>78758.586206896594</v>
      </c>
      <c r="G21" s="7">
        <v>0</v>
      </c>
      <c r="H21" s="108">
        <v>0</v>
      </c>
      <c r="I21" s="7">
        <v>667</v>
      </c>
      <c r="J21" s="372">
        <v>71598.714733542307</v>
      </c>
      <c r="K21" s="373">
        <v>2.4991128837000001</v>
      </c>
    </row>
    <row r="22" spans="1:11" ht="17.100000000000001" customHeight="1">
      <c r="A22" s="371" t="s">
        <v>140</v>
      </c>
      <c r="B22" s="48" t="s">
        <v>42</v>
      </c>
      <c r="C22" s="9">
        <v>17</v>
      </c>
      <c r="D22" s="108">
        <v>56486.7647058824</v>
      </c>
      <c r="E22" s="7">
        <v>1</v>
      </c>
      <c r="F22" s="108">
        <v>64496</v>
      </c>
      <c r="G22" s="7">
        <v>10</v>
      </c>
      <c r="H22" s="108">
        <v>48782</v>
      </c>
      <c r="I22" s="7">
        <v>28</v>
      </c>
      <c r="J22" s="372">
        <v>50644.042207792198</v>
      </c>
      <c r="K22" s="373">
        <v>0.61311311430000004</v>
      </c>
    </row>
    <row r="23" spans="1:11" ht="17.100000000000001" customHeight="1">
      <c r="A23" s="371" t="s">
        <v>139</v>
      </c>
      <c r="B23" s="48" t="s">
        <v>43</v>
      </c>
      <c r="C23" s="9">
        <v>0</v>
      </c>
      <c r="D23" s="108">
        <v>0</v>
      </c>
      <c r="E23" s="7">
        <v>66</v>
      </c>
      <c r="F23" s="108">
        <v>60051.136363636397</v>
      </c>
      <c r="G23" s="7">
        <v>10</v>
      </c>
      <c r="H23" s="108">
        <v>61947.4</v>
      </c>
      <c r="I23" s="7">
        <v>76</v>
      </c>
      <c r="J23" s="372">
        <v>54077.770334928202</v>
      </c>
      <c r="K23" s="373">
        <v>6.1926894784000002</v>
      </c>
    </row>
    <row r="24" spans="1:11" ht="17.100000000000001" customHeight="1">
      <c r="A24" s="371" t="s">
        <v>138</v>
      </c>
      <c r="B24" s="48" t="s">
        <v>44</v>
      </c>
      <c r="C24" s="9">
        <v>282</v>
      </c>
      <c r="D24" s="108">
        <v>63646.1276595745</v>
      </c>
      <c r="E24" s="7">
        <v>0</v>
      </c>
      <c r="F24" s="108">
        <v>0</v>
      </c>
      <c r="G24" s="7">
        <v>28</v>
      </c>
      <c r="H24" s="108">
        <v>58227.25</v>
      </c>
      <c r="I24" s="7">
        <v>310</v>
      </c>
      <c r="J24" s="372">
        <v>62200.456011730297</v>
      </c>
      <c r="K24" s="373">
        <v>2.2816815319999999</v>
      </c>
    </row>
    <row r="25" spans="1:11" ht="17.100000000000001" customHeight="1">
      <c r="A25" s="371" t="s">
        <v>137</v>
      </c>
      <c r="B25" s="48" t="s">
        <v>45</v>
      </c>
      <c r="C25" s="9">
        <v>136</v>
      </c>
      <c r="D25" s="108">
        <v>60077.794117647099</v>
      </c>
      <c r="E25" s="7">
        <v>0</v>
      </c>
      <c r="F25" s="108">
        <v>0</v>
      </c>
      <c r="G25" s="7">
        <v>5</v>
      </c>
      <c r="H25" s="108">
        <v>55062.8</v>
      </c>
      <c r="I25" s="7">
        <v>141</v>
      </c>
      <c r="J25" s="372">
        <v>59544.942617665998</v>
      </c>
      <c r="K25" s="373">
        <v>3.3410184404000001</v>
      </c>
    </row>
    <row r="26" spans="1:11" ht="17.100000000000001" customHeight="1">
      <c r="A26" s="371" t="s">
        <v>136</v>
      </c>
      <c r="B26" s="48" t="s">
        <v>46</v>
      </c>
      <c r="C26" s="9">
        <v>119</v>
      </c>
      <c r="D26" s="108">
        <v>51693.260504201702</v>
      </c>
      <c r="E26" s="7">
        <v>0</v>
      </c>
      <c r="F26" s="108">
        <v>0</v>
      </c>
      <c r="G26" s="7">
        <v>27</v>
      </c>
      <c r="H26" s="108">
        <v>60696.740740740803</v>
      </c>
      <c r="I26" s="7">
        <v>146</v>
      </c>
      <c r="J26" s="372">
        <v>51317.425902864299</v>
      </c>
      <c r="K26" s="373">
        <v>5.8564910024000003</v>
      </c>
    </row>
    <row r="27" spans="1:11" ht="17.100000000000001" customHeight="1">
      <c r="A27" s="371" t="s">
        <v>135</v>
      </c>
      <c r="B27" s="48" t="s">
        <v>47</v>
      </c>
      <c r="C27" s="9">
        <v>153</v>
      </c>
      <c r="D27" s="108">
        <v>64886.8039215686</v>
      </c>
      <c r="E27" s="7">
        <v>0</v>
      </c>
      <c r="F27" s="108">
        <v>0</v>
      </c>
      <c r="G27" s="7">
        <v>0</v>
      </c>
      <c r="H27" s="108">
        <v>0</v>
      </c>
      <c r="I27" s="7">
        <v>153</v>
      </c>
      <c r="J27" s="372">
        <v>64886.8039215686</v>
      </c>
      <c r="K27" s="373">
        <v>8.7261284568999997</v>
      </c>
    </row>
    <row r="28" spans="1:11" ht="17.100000000000001" customHeight="1">
      <c r="A28" s="371" t="s">
        <v>134</v>
      </c>
      <c r="B28" s="48" t="s">
        <v>48</v>
      </c>
      <c r="C28" s="9">
        <v>64</v>
      </c>
      <c r="D28" s="108">
        <v>52084.546875</v>
      </c>
      <c r="E28" s="7">
        <v>35</v>
      </c>
      <c r="F28" s="108">
        <v>61711.0571428572</v>
      </c>
      <c r="G28" s="7">
        <v>39</v>
      </c>
      <c r="H28" s="108">
        <v>65720.897435897394</v>
      </c>
      <c r="I28" s="7">
        <v>138</v>
      </c>
      <c r="J28" s="372">
        <v>53579.9907773386</v>
      </c>
      <c r="K28" s="373">
        <v>7.3788483948000003</v>
      </c>
    </row>
    <row r="29" spans="1:11" ht="17.100000000000001" customHeight="1">
      <c r="A29" s="371" t="s">
        <v>133</v>
      </c>
      <c r="B29" s="48" t="s">
        <v>49</v>
      </c>
      <c r="C29" s="9">
        <v>64</v>
      </c>
      <c r="D29" s="108">
        <v>65215.5</v>
      </c>
      <c r="E29" s="7">
        <v>193</v>
      </c>
      <c r="F29" s="108">
        <v>66047.663212435204</v>
      </c>
      <c r="G29" s="7">
        <v>25</v>
      </c>
      <c r="H29" s="108">
        <v>85916.96</v>
      </c>
      <c r="I29" s="7">
        <v>282</v>
      </c>
      <c r="J29" s="372">
        <v>62126.053513862003</v>
      </c>
      <c r="K29" s="373">
        <v>0.32069295799999997</v>
      </c>
    </row>
    <row r="30" spans="1:11" ht="17.100000000000001" customHeight="1">
      <c r="A30" s="371" t="s">
        <v>132</v>
      </c>
      <c r="B30" s="48" t="s">
        <v>50</v>
      </c>
      <c r="C30" s="9">
        <v>252</v>
      </c>
      <c r="D30" s="108">
        <v>61749.158730158699</v>
      </c>
      <c r="E30" s="7">
        <v>2</v>
      </c>
      <c r="F30" s="108">
        <v>47500</v>
      </c>
      <c r="G30" s="7">
        <v>20</v>
      </c>
      <c r="H30" s="108">
        <v>75023.399999999994</v>
      </c>
      <c r="I30" s="7">
        <v>274</v>
      </c>
      <c r="J30" s="372">
        <v>61586.887856668902</v>
      </c>
      <c r="K30" s="373">
        <v>1.9412785845</v>
      </c>
    </row>
    <row r="31" spans="1:11" ht="17.100000000000001" customHeight="1">
      <c r="A31" s="371" t="s">
        <v>131</v>
      </c>
      <c r="B31" s="48" t="s">
        <v>51</v>
      </c>
      <c r="C31" s="9">
        <v>43</v>
      </c>
      <c r="D31" s="108">
        <v>67604.162790697694</v>
      </c>
      <c r="E31" s="7">
        <v>56</v>
      </c>
      <c r="F31" s="108">
        <v>68144.232142857203</v>
      </c>
      <c r="G31" s="7">
        <v>101</v>
      </c>
      <c r="H31" s="108">
        <v>80307.059405940599</v>
      </c>
      <c r="I31" s="7">
        <v>200</v>
      </c>
      <c r="J31" s="372">
        <v>65062.1163636364</v>
      </c>
      <c r="K31" s="373">
        <v>1.8702279281</v>
      </c>
    </row>
    <row r="32" spans="1:11" ht="17.100000000000001" customHeight="1">
      <c r="A32" s="371" t="s">
        <v>130</v>
      </c>
      <c r="B32" s="48" t="s">
        <v>52</v>
      </c>
      <c r="C32" s="9">
        <v>10</v>
      </c>
      <c r="D32" s="108">
        <v>60111</v>
      </c>
      <c r="E32" s="7">
        <v>34</v>
      </c>
      <c r="F32" s="108">
        <v>63410.411764705903</v>
      </c>
      <c r="G32" s="7">
        <v>24</v>
      </c>
      <c r="H32" s="108">
        <v>71800.916666666701</v>
      </c>
      <c r="I32" s="7">
        <v>68</v>
      </c>
      <c r="J32" s="372">
        <v>58396.721925133701</v>
      </c>
      <c r="K32" s="373">
        <v>5.148240382</v>
      </c>
    </row>
    <row r="33" spans="1:11" ht="17.100000000000001" customHeight="1">
      <c r="A33" s="371" t="s">
        <v>129</v>
      </c>
      <c r="B33" s="48" t="s">
        <v>53</v>
      </c>
      <c r="C33" s="9">
        <v>169</v>
      </c>
      <c r="D33" s="108">
        <v>58747.242603550301</v>
      </c>
      <c r="E33" s="7">
        <v>0</v>
      </c>
      <c r="F33" s="108">
        <v>0</v>
      </c>
      <c r="G33" s="7">
        <v>49</v>
      </c>
      <c r="H33" s="108">
        <v>41492.1224489796</v>
      </c>
      <c r="I33" s="7">
        <v>218</v>
      </c>
      <c r="J33" s="372">
        <v>53173.123436196802</v>
      </c>
      <c r="K33" s="373">
        <v>7.9755553399999998E-2</v>
      </c>
    </row>
    <row r="34" spans="1:11" ht="17.100000000000001" customHeight="1" thickBot="1">
      <c r="A34" s="374" t="s">
        <v>128</v>
      </c>
      <c r="B34" s="49" t="s">
        <v>54</v>
      </c>
      <c r="C34" s="19">
        <v>116</v>
      </c>
      <c r="D34" s="109">
        <v>53390.267241379297</v>
      </c>
      <c r="E34" s="16">
        <v>441</v>
      </c>
      <c r="F34" s="109">
        <v>75355.444444444394</v>
      </c>
      <c r="G34" s="16">
        <v>30</v>
      </c>
      <c r="H34" s="109">
        <v>73146.633333333302</v>
      </c>
      <c r="I34" s="16">
        <v>587</v>
      </c>
      <c r="J34" s="375">
        <v>65075.589592690099</v>
      </c>
      <c r="K34" s="376">
        <v>3.3859897659999998</v>
      </c>
    </row>
    <row r="35" spans="1:11" ht="17.100000000000001" customHeight="1">
      <c r="A35" s="227" t="s">
        <v>370</v>
      </c>
      <c r="B35" s="229"/>
      <c r="C35" s="243"/>
      <c r="D35" s="243"/>
      <c r="E35" s="243"/>
      <c r="F35" s="243"/>
      <c r="G35" s="243"/>
      <c r="H35" s="243"/>
      <c r="I35" s="243"/>
      <c r="J35" s="220"/>
      <c r="K35" s="220"/>
    </row>
    <row r="36" spans="1:11" ht="17.100000000000001" customHeight="1">
      <c r="A36" s="227" t="s">
        <v>519</v>
      </c>
      <c r="B36" s="229"/>
      <c r="C36" s="243"/>
      <c r="D36" s="243"/>
      <c r="E36" s="243"/>
      <c r="F36" s="243"/>
      <c r="G36" s="243"/>
      <c r="H36" s="243"/>
      <c r="I36" s="243"/>
      <c r="J36" s="220"/>
      <c r="K36" s="220"/>
    </row>
    <row r="37" spans="1:11" ht="92.45" customHeight="1">
      <c r="A37" s="1336" t="s">
        <v>520</v>
      </c>
      <c r="B37" s="1336"/>
      <c r="C37" s="1336"/>
      <c r="D37" s="1336"/>
      <c r="E37" s="1336"/>
      <c r="F37" s="1336"/>
      <c r="G37" s="1336"/>
      <c r="H37" s="1336"/>
      <c r="I37" s="1336"/>
      <c r="J37" s="220"/>
      <c r="K37" s="220"/>
    </row>
    <row r="38" spans="1:11" ht="17.100000000000001" customHeight="1">
      <c r="B38" s="1179"/>
      <c r="C38" s="1128"/>
      <c r="D38" s="1128"/>
      <c r="E38" s="1128"/>
      <c r="F38" s="1128"/>
      <c r="G38" s="1128"/>
      <c r="H38" s="1128"/>
      <c r="I38" s="1128"/>
      <c r="J38" s="1128"/>
      <c r="K38" s="1128"/>
    </row>
    <row r="39" spans="1:11" ht="15" customHeight="1">
      <c r="A39" s="1023" t="s">
        <v>918</v>
      </c>
    </row>
  </sheetData>
  <mergeCells count="9">
    <mergeCell ref="A4:A5"/>
    <mergeCell ref="A37:I37"/>
    <mergeCell ref="A2:K2"/>
    <mergeCell ref="B38:K38"/>
    <mergeCell ref="C4:D4"/>
    <mergeCell ref="E4:F4"/>
    <mergeCell ref="G4:H4"/>
    <mergeCell ref="I4:J4"/>
    <mergeCell ref="B4:B5"/>
  </mergeCells>
  <hyperlinks>
    <hyperlink ref="A1" location="'Table of Contents'!A1" display="Return to Table of Contents" xr:uid="{DE8467BD-659F-488C-9B24-59853B14F15A}"/>
    <hyperlink ref="A39" location="'Table of Contents'!A1" display="Return to Table of Contents" xr:uid="{9108E2CC-621C-4D1F-816C-A2AB35A34614}"/>
  </hyperlinks>
  <pageMargins left="0.2" right="0.2" top="0.5" bottom="0.5" header="0" footer="0"/>
  <pageSetup paperSize="5"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39"/>
  <sheetViews>
    <sheetView showGridLines="0" topLeftCell="A19" zoomScaleNormal="100" workbookViewId="0">
      <selection activeCell="A39" sqref="A39"/>
    </sheetView>
  </sheetViews>
  <sheetFormatPr defaultColWidth="11" defaultRowHeight="15" customHeight="1"/>
  <cols>
    <col min="2" max="2" width="44.375" customWidth="1"/>
    <col min="3" max="3" width="8.375" customWidth="1"/>
    <col min="4" max="4" width="9" bestFit="1" customWidth="1"/>
    <col min="5" max="5" width="8.375" customWidth="1"/>
    <col min="6" max="6" width="9" bestFit="1" customWidth="1"/>
    <col min="7" max="7" width="8.375" customWidth="1"/>
    <col min="8" max="8" width="9" bestFit="1" customWidth="1"/>
    <col min="9" max="9" width="8.375" customWidth="1"/>
    <col min="10" max="10" width="9" bestFit="1" customWidth="1"/>
    <col min="11" max="11" width="8.375" customWidth="1"/>
    <col min="12" max="12" width="9" bestFit="1" customWidth="1"/>
    <col min="13" max="13" width="8.375" customWidth="1"/>
    <col min="14" max="14" width="9" bestFit="1" customWidth="1"/>
    <col min="15" max="15" width="8.375" customWidth="1"/>
    <col min="16" max="16" width="9" bestFit="1" customWidth="1"/>
    <col min="17" max="17" width="8.375" customWidth="1"/>
    <col min="18" max="18" width="9" bestFit="1" customWidth="1"/>
    <col min="19" max="19" width="8.625" customWidth="1"/>
  </cols>
  <sheetData>
    <row r="1" spans="1:19" ht="15" customHeight="1">
      <c r="A1" s="1023" t="s">
        <v>918</v>
      </c>
    </row>
    <row r="2" spans="1:19" ht="84.6" customHeight="1">
      <c r="A2" s="1157" t="s">
        <v>522</v>
      </c>
      <c r="B2" s="1338"/>
      <c r="C2" s="1338"/>
      <c r="D2" s="1338"/>
      <c r="E2" s="1338"/>
      <c r="F2" s="1338"/>
      <c r="G2" s="1338"/>
      <c r="H2" s="1338"/>
      <c r="I2" s="1338"/>
      <c r="J2" s="1338"/>
      <c r="K2" s="1338"/>
      <c r="L2" s="1338"/>
      <c r="M2" s="1338"/>
      <c r="N2" s="1338"/>
      <c r="O2" s="1338"/>
      <c r="P2" s="1338"/>
      <c r="Q2" s="1338"/>
      <c r="R2" s="1338"/>
      <c r="S2" s="1338"/>
    </row>
    <row r="3" spans="1:19" ht="15" customHeight="1" thickBot="1"/>
    <row r="4" spans="1:19" ht="35.1" customHeight="1">
      <c r="A4" s="1275" t="s">
        <v>360</v>
      </c>
      <c r="B4" s="1333" t="s">
        <v>359</v>
      </c>
      <c r="C4" s="1339" t="s">
        <v>240</v>
      </c>
      <c r="D4" s="1253"/>
      <c r="E4" s="1340" t="s">
        <v>241</v>
      </c>
      <c r="F4" s="1340"/>
      <c r="G4" s="1253" t="s">
        <v>242</v>
      </c>
      <c r="H4" s="1253"/>
      <c r="I4" s="1253" t="s">
        <v>358</v>
      </c>
      <c r="J4" s="1253"/>
      <c r="K4" s="1253" t="s">
        <v>243</v>
      </c>
      <c r="L4" s="1253"/>
      <c r="M4" s="1340" t="s">
        <v>244</v>
      </c>
      <c r="N4" s="1340"/>
      <c r="O4" s="1253" t="s">
        <v>84</v>
      </c>
      <c r="P4" s="1253"/>
      <c r="Q4" s="1340" t="s">
        <v>245</v>
      </c>
      <c r="R4" s="1341"/>
      <c r="S4" s="1136" t="s">
        <v>7</v>
      </c>
    </row>
    <row r="5" spans="1:19" ht="35.1" customHeight="1">
      <c r="A5" s="1276"/>
      <c r="B5" s="1261"/>
      <c r="C5" s="336" t="s">
        <v>230</v>
      </c>
      <c r="D5" s="377" t="s">
        <v>231</v>
      </c>
      <c r="E5" s="138" t="s">
        <v>230</v>
      </c>
      <c r="F5" s="377" t="s">
        <v>231</v>
      </c>
      <c r="G5" s="138" t="s">
        <v>230</v>
      </c>
      <c r="H5" s="377" t="s">
        <v>231</v>
      </c>
      <c r="I5" s="138" t="s">
        <v>230</v>
      </c>
      <c r="J5" s="377" t="s">
        <v>231</v>
      </c>
      <c r="K5" s="138" t="s">
        <v>230</v>
      </c>
      <c r="L5" s="377" t="s">
        <v>231</v>
      </c>
      <c r="M5" s="138" t="s">
        <v>230</v>
      </c>
      <c r="N5" s="377" t="s">
        <v>231</v>
      </c>
      <c r="O5" s="138" t="s">
        <v>230</v>
      </c>
      <c r="P5" s="377" t="s">
        <v>231</v>
      </c>
      <c r="Q5" s="138" t="s">
        <v>230</v>
      </c>
      <c r="R5" s="378" t="s">
        <v>371</v>
      </c>
      <c r="S5" s="1137"/>
    </row>
    <row r="6" spans="1:19" ht="17.100000000000001" customHeight="1">
      <c r="A6" s="364" t="s">
        <v>154</v>
      </c>
      <c r="B6" s="348" t="s">
        <v>7</v>
      </c>
      <c r="C6" s="272">
        <v>2024</v>
      </c>
      <c r="D6" s="365">
        <v>68275.454275961194</v>
      </c>
      <c r="E6" s="270">
        <v>322</v>
      </c>
      <c r="F6" s="365">
        <v>65431.198757764003</v>
      </c>
      <c r="G6" s="270">
        <v>2794</v>
      </c>
      <c r="H6" s="365">
        <v>60876.070345545697</v>
      </c>
      <c r="I6" s="270">
        <v>260</v>
      </c>
      <c r="J6" s="365">
        <v>55186.6937062937</v>
      </c>
      <c r="K6" s="270">
        <v>107</v>
      </c>
      <c r="L6" s="365">
        <v>52691.462192013598</v>
      </c>
      <c r="M6" s="270">
        <v>42</v>
      </c>
      <c r="N6" s="365">
        <v>50842.051948052002</v>
      </c>
      <c r="O6" s="270">
        <v>19</v>
      </c>
      <c r="P6" s="365">
        <v>51112.899521531101</v>
      </c>
      <c r="Q6" s="270">
        <v>169</v>
      </c>
      <c r="R6" s="366">
        <v>47536.097902097899</v>
      </c>
      <c r="S6" s="349">
        <v>5737</v>
      </c>
    </row>
    <row r="7" spans="1:19" ht="17.100000000000001" customHeight="1">
      <c r="A7" s="368" t="s">
        <v>153</v>
      </c>
      <c r="B7" s="55" t="s">
        <v>27</v>
      </c>
      <c r="C7" s="51">
        <v>71</v>
      </c>
      <c r="D7" s="147">
        <v>61832.591549295801</v>
      </c>
      <c r="E7" s="38">
        <v>1</v>
      </c>
      <c r="F7" s="147">
        <v>83496</v>
      </c>
      <c r="G7" s="38">
        <v>140</v>
      </c>
      <c r="H7" s="147">
        <v>57431.914285714302</v>
      </c>
      <c r="I7" s="38">
        <v>10</v>
      </c>
      <c r="J7" s="147">
        <v>51217.4</v>
      </c>
      <c r="K7" s="38">
        <v>2</v>
      </c>
      <c r="L7" s="147">
        <v>49605</v>
      </c>
      <c r="M7" s="38">
        <v>3</v>
      </c>
      <c r="N7" s="147">
        <v>49623</v>
      </c>
      <c r="O7" s="38">
        <v>5</v>
      </c>
      <c r="P7" s="147">
        <v>56558.2</v>
      </c>
      <c r="Q7" s="38">
        <v>1</v>
      </c>
      <c r="R7" s="369">
        <v>46000</v>
      </c>
      <c r="S7" s="92">
        <v>233</v>
      </c>
    </row>
    <row r="8" spans="1:19" ht="17.100000000000001" customHeight="1">
      <c r="A8" s="371" t="s">
        <v>152</v>
      </c>
      <c r="B8" s="48" t="s">
        <v>28</v>
      </c>
      <c r="C8" s="9">
        <v>146</v>
      </c>
      <c r="D8" s="108">
        <v>64386.282689912798</v>
      </c>
      <c r="E8" s="7">
        <v>0</v>
      </c>
      <c r="F8" s="108">
        <v>0</v>
      </c>
      <c r="G8" s="7">
        <v>162</v>
      </c>
      <c r="H8" s="108">
        <v>59341.369248035902</v>
      </c>
      <c r="I8" s="7">
        <v>14</v>
      </c>
      <c r="J8" s="108">
        <v>59230.694805194798</v>
      </c>
      <c r="K8" s="7">
        <v>5</v>
      </c>
      <c r="L8" s="108">
        <v>49411.4</v>
      </c>
      <c r="M8" s="7">
        <v>0</v>
      </c>
      <c r="N8" s="108">
        <v>0</v>
      </c>
      <c r="O8" s="7">
        <v>0</v>
      </c>
      <c r="P8" s="108">
        <v>0</v>
      </c>
      <c r="Q8" s="7">
        <v>2</v>
      </c>
      <c r="R8" s="372">
        <v>52285.5</v>
      </c>
      <c r="S8" s="58">
        <v>329</v>
      </c>
    </row>
    <row r="9" spans="1:19" ht="17.100000000000001" customHeight="1">
      <c r="A9" s="371" t="s">
        <v>151</v>
      </c>
      <c r="B9" s="48" t="s">
        <v>29</v>
      </c>
      <c r="C9" s="9">
        <v>37</v>
      </c>
      <c r="D9" s="108">
        <v>64283.660933660904</v>
      </c>
      <c r="E9" s="7">
        <v>0</v>
      </c>
      <c r="F9" s="108">
        <v>0</v>
      </c>
      <c r="G9" s="7">
        <v>81</v>
      </c>
      <c r="H9" s="108">
        <v>57458.818181818198</v>
      </c>
      <c r="I9" s="7">
        <v>4</v>
      </c>
      <c r="J9" s="108">
        <v>61060.2954545455</v>
      </c>
      <c r="K9" s="7">
        <v>3</v>
      </c>
      <c r="L9" s="108">
        <v>49075.363636363603</v>
      </c>
      <c r="M9" s="7">
        <v>1</v>
      </c>
      <c r="N9" s="108">
        <v>55985.727272727301</v>
      </c>
      <c r="O9" s="7">
        <v>0</v>
      </c>
      <c r="P9" s="108">
        <v>0</v>
      </c>
      <c r="Q9" s="7">
        <v>0</v>
      </c>
      <c r="R9" s="372">
        <v>0</v>
      </c>
      <c r="S9" s="58">
        <v>126</v>
      </c>
    </row>
    <row r="10" spans="1:19" ht="17.100000000000001" customHeight="1">
      <c r="A10" s="371" t="s">
        <v>150</v>
      </c>
      <c r="B10" s="48" t="s">
        <v>30</v>
      </c>
      <c r="C10" s="9">
        <v>15</v>
      </c>
      <c r="D10" s="108">
        <v>64950.909090909103</v>
      </c>
      <c r="E10" s="7">
        <v>0</v>
      </c>
      <c r="F10" s="108">
        <v>0</v>
      </c>
      <c r="G10" s="7">
        <v>21</v>
      </c>
      <c r="H10" s="108">
        <v>52709.913419913399</v>
      </c>
      <c r="I10" s="7">
        <v>1</v>
      </c>
      <c r="J10" s="108">
        <v>48962.727272727301</v>
      </c>
      <c r="K10" s="7">
        <v>3</v>
      </c>
      <c r="L10" s="108">
        <v>49657.878787878799</v>
      </c>
      <c r="M10" s="7">
        <v>0</v>
      </c>
      <c r="N10" s="108">
        <v>0</v>
      </c>
      <c r="O10" s="7">
        <v>3</v>
      </c>
      <c r="P10" s="108">
        <v>44153.636363636397</v>
      </c>
      <c r="Q10" s="7">
        <v>0</v>
      </c>
      <c r="R10" s="372">
        <v>0</v>
      </c>
      <c r="S10" s="58">
        <v>43</v>
      </c>
    </row>
    <row r="11" spans="1:19" ht="17.100000000000001" customHeight="1">
      <c r="A11" s="371" t="s">
        <v>149</v>
      </c>
      <c r="B11" s="48" t="s">
        <v>31</v>
      </c>
      <c r="C11" s="9">
        <v>72</v>
      </c>
      <c r="D11" s="108">
        <v>71235.7373737374</v>
      </c>
      <c r="E11" s="7">
        <v>0</v>
      </c>
      <c r="F11" s="108">
        <v>0</v>
      </c>
      <c r="G11" s="7">
        <v>126</v>
      </c>
      <c r="H11" s="108">
        <v>66381.865800865795</v>
      </c>
      <c r="I11" s="7">
        <v>13</v>
      </c>
      <c r="J11" s="108">
        <v>59753.944055944099</v>
      </c>
      <c r="K11" s="7">
        <v>3</v>
      </c>
      <c r="L11" s="108">
        <v>61296</v>
      </c>
      <c r="M11" s="7">
        <v>3</v>
      </c>
      <c r="N11" s="108">
        <v>52737</v>
      </c>
      <c r="O11" s="7">
        <v>6</v>
      </c>
      <c r="P11" s="108">
        <v>55752</v>
      </c>
      <c r="Q11" s="7">
        <v>0</v>
      </c>
      <c r="R11" s="372">
        <v>0</v>
      </c>
      <c r="S11" s="58">
        <v>223</v>
      </c>
    </row>
    <row r="12" spans="1:19" ht="17.100000000000001" customHeight="1">
      <c r="A12" s="371" t="s">
        <v>148</v>
      </c>
      <c r="B12" s="48" t="s">
        <v>32</v>
      </c>
      <c r="C12" s="9">
        <v>99</v>
      </c>
      <c r="D12" s="108">
        <v>67879.171717171703</v>
      </c>
      <c r="E12" s="7">
        <v>0</v>
      </c>
      <c r="F12" s="108">
        <v>0</v>
      </c>
      <c r="G12" s="7">
        <v>89</v>
      </c>
      <c r="H12" s="108">
        <v>57482.483146067403</v>
      </c>
      <c r="I12" s="7">
        <v>3</v>
      </c>
      <c r="J12" s="108">
        <v>62648</v>
      </c>
      <c r="K12" s="7">
        <v>0</v>
      </c>
      <c r="L12" s="108">
        <v>0</v>
      </c>
      <c r="M12" s="7">
        <v>0</v>
      </c>
      <c r="N12" s="108">
        <v>0</v>
      </c>
      <c r="O12" s="7">
        <v>0</v>
      </c>
      <c r="P12" s="108">
        <v>0</v>
      </c>
      <c r="Q12" s="7">
        <v>4</v>
      </c>
      <c r="R12" s="372">
        <v>60898.75</v>
      </c>
      <c r="S12" s="58">
        <v>195</v>
      </c>
    </row>
    <row r="13" spans="1:19" ht="17.100000000000001" customHeight="1">
      <c r="A13" s="371" t="s">
        <v>147</v>
      </c>
      <c r="B13" s="48" t="s">
        <v>33</v>
      </c>
      <c r="C13" s="9">
        <v>117</v>
      </c>
      <c r="D13" s="108">
        <v>61201.256410256399</v>
      </c>
      <c r="E13" s="7">
        <v>1</v>
      </c>
      <c r="F13" s="108">
        <v>53188</v>
      </c>
      <c r="G13" s="7">
        <v>160</v>
      </c>
      <c r="H13" s="108">
        <v>57279.481249999997</v>
      </c>
      <c r="I13" s="7">
        <v>19</v>
      </c>
      <c r="J13" s="108">
        <v>49371.315789473701</v>
      </c>
      <c r="K13" s="7">
        <v>5</v>
      </c>
      <c r="L13" s="108">
        <v>51768.2</v>
      </c>
      <c r="M13" s="7">
        <v>8</v>
      </c>
      <c r="N13" s="108">
        <v>44947.5</v>
      </c>
      <c r="O13" s="7">
        <v>3</v>
      </c>
      <c r="P13" s="108">
        <v>42756</v>
      </c>
      <c r="Q13" s="7">
        <v>0</v>
      </c>
      <c r="R13" s="372">
        <v>0</v>
      </c>
      <c r="S13" s="58">
        <v>313</v>
      </c>
    </row>
    <row r="14" spans="1:19" ht="17.100000000000001" customHeight="1">
      <c r="A14" s="371" t="s">
        <v>146</v>
      </c>
      <c r="B14" s="48" t="s">
        <v>34</v>
      </c>
      <c r="C14" s="9">
        <v>14</v>
      </c>
      <c r="D14" s="108">
        <v>69958.181818181794</v>
      </c>
      <c r="E14" s="7">
        <v>7</v>
      </c>
      <c r="F14" s="108">
        <v>64638.441558441598</v>
      </c>
      <c r="G14" s="7">
        <v>5</v>
      </c>
      <c r="H14" s="108">
        <v>66633.272727272706</v>
      </c>
      <c r="I14" s="7">
        <v>0</v>
      </c>
      <c r="J14" s="108">
        <v>0</v>
      </c>
      <c r="K14" s="7">
        <v>0</v>
      </c>
      <c r="L14" s="108">
        <v>0</v>
      </c>
      <c r="M14" s="7">
        <v>0</v>
      </c>
      <c r="N14" s="108">
        <v>0</v>
      </c>
      <c r="O14" s="7">
        <v>0</v>
      </c>
      <c r="P14" s="108">
        <v>0</v>
      </c>
      <c r="Q14" s="7">
        <v>0</v>
      </c>
      <c r="R14" s="372">
        <v>0</v>
      </c>
      <c r="S14" s="58">
        <v>26</v>
      </c>
    </row>
    <row r="15" spans="1:19" ht="17.100000000000001" customHeight="1">
      <c r="A15" s="371" t="s">
        <v>145</v>
      </c>
      <c r="B15" s="48" t="s">
        <v>35</v>
      </c>
      <c r="C15" s="9">
        <v>16</v>
      </c>
      <c r="D15" s="108">
        <v>61642.6704545455</v>
      </c>
      <c r="E15" s="7">
        <v>1</v>
      </c>
      <c r="F15" s="108">
        <v>60536.363636363698</v>
      </c>
      <c r="G15" s="7">
        <v>53</v>
      </c>
      <c r="H15" s="108">
        <v>57501.005145797601</v>
      </c>
      <c r="I15" s="7">
        <v>20</v>
      </c>
      <c r="J15" s="108">
        <v>49591.368181818201</v>
      </c>
      <c r="K15" s="7">
        <v>6</v>
      </c>
      <c r="L15" s="108">
        <v>48897.560606060601</v>
      </c>
      <c r="M15" s="7">
        <v>0</v>
      </c>
      <c r="N15" s="108">
        <v>0</v>
      </c>
      <c r="O15" s="7">
        <v>0</v>
      </c>
      <c r="P15" s="108">
        <v>0</v>
      </c>
      <c r="Q15" s="7">
        <v>33</v>
      </c>
      <c r="R15" s="372">
        <v>51899.9724517906</v>
      </c>
      <c r="S15" s="58">
        <v>129</v>
      </c>
    </row>
    <row r="16" spans="1:19" ht="17.100000000000001" customHeight="1">
      <c r="A16" s="371" t="s">
        <v>144</v>
      </c>
      <c r="B16" s="48" t="s">
        <v>36</v>
      </c>
      <c r="C16" s="9">
        <v>99</v>
      </c>
      <c r="D16" s="108">
        <v>73954.855831037697</v>
      </c>
      <c r="E16" s="7">
        <v>64</v>
      </c>
      <c r="F16" s="108">
        <v>70276.901988636397</v>
      </c>
      <c r="G16" s="7">
        <v>144</v>
      </c>
      <c r="H16" s="108">
        <v>65282.105429292897</v>
      </c>
      <c r="I16" s="7">
        <v>7</v>
      </c>
      <c r="J16" s="108">
        <v>55095.311688311704</v>
      </c>
      <c r="K16" s="7">
        <v>5</v>
      </c>
      <c r="L16" s="108">
        <v>56606.854545454597</v>
      </c>
      <c r="M16" s="7">
        <v>0</v>
      </c>
      <c r="N16" s="108">
        <v>0</v>
      </c>
      <c r="O16" s="7">
        <v>0</v>
      </c>
      <c r="P16" s="108">
        <v>0</v>
      </c>
      <c r="Q16" s="7">
        <v>8</v>
      </c>
      <c r="R16" s="372">
        <v>47565.102272727301</v>
      </c>
      <c r="S16" s="58">
        <v>327</v>
      </c>
    </row>
    <row r="17" spans="1:19" ht="17.100000000000001" customHeight="1">
      <c r="A17" s="371" t="s">
        <v>143</v>
      </c>
      <c r="B17" s="48" t="s">
        <v>37</v>
      </c>
      <c r="C17" s="9">
        <v>92</v>
      </c>
      <c r="D17" s="108">
        <v>86709.916996047396</v>
      </c>
      <c r="E17" s="7">
        <v>1</v>
      </c>
      <c r="F17" s="108">
        <v>77063.636363636397</v>
      </c>
      <c r="G17" s="7">
        <v>92</v>
      </c>
      <c r="H17" s="108">
        <v>69167.258893280596</v>
      </c>
      <c r="I17" s="7">
        <v>12</v>
      </c>
      <c r="J17" s="108">
        <v>58838.689393939399</v>
      </c>
      <c r="K17" s="7">
        <v>6</v>
      </c>
      <c r="L17" s="108">
        <v>60947.969696969703</v>
      </c>
      <c r="M17" s="7">
        <v>0</v>
      </c>
      <c r="N17" s="108">
        <v>0</v>
      </c>
      <c r="O17" s="7">
        <v>0</v>
      </c>
      <c r="P17" s="108">
        <v>0</v>
      </c>
      <c r="Q17" s="7">
        <v>8</v>
      </c>
      <c r="R17" s="372">
        <v>52456.568181818198</v>
      </c>
      <c r="S17" s="58">
        <v>211</v>
      </c>
    </row>
    <row r="18" spans="1:19" ht="17.100000000000001" customHeight="1">
      <c r="A18" s="371" t="s">
        <v>142</v>
      </c>
      <c r="B18" s="48" t="s">
        <v>38</v>
      </c>
      <c r="C18" s="9">
        <v>17</v>
      </c>
      <c r="D18" s="108">
        <v>64099.470588235301</v>
      </c>
      <c r="E18" s="7">
        <v>0</v>
      </c>
      <c r="F18" s="108">
        <v>0</v>
      </c>
      <c r="G18" s="7">
        <v>28</v>
      </c>
      <c r="H18" s="108">
        <v>59774.185064935104</v>
      </c>
      <c r="I18" s="7">
        <v>4</v>
      </c>
      <c r="J18" s="108">
        <v>53287.5</v>
      </c>
      <c r="K18" s="7">
        <v>3</v>
      </c>
      <c r="L18" s="108">
        <v>48117.272727272699</v>
      </c>
      <c r="M18" s="7">
        <v>0</v>
      </c>
      <c r="N18" s="108">
        <v>0</v>
      </c>
      <c r="O18" s="7">
        <v>0</v>
      </c>
      <c r="P18" s="108">
        <v>0</v>
      </c>
      <c r="Q18" s="7">
        <v>26</v>
      </c>
      <c r="R18" s="372">
        <v>52511.220279720299</v>
      </c>
      <c r="S18" s="58">
        <v>78</v>
      </c>
    </row>
    <row r="19" spans="1:19" ht="17.100000000000001" customHeight="1">
      <c r="A19" s="371" t="s">
        <v>157</v>
      </c>
      <c r="B19" s="48" t="s">
        <v>39</v>
      </c>
      <c r="C19" s="9">
        <v>16</v>
      </c>
      <c r="D19" s="108">
        <v>62434.25</v>
      </c>
      <c r="E19" s="7">
        <v>0</v>
      </c>
      <c r="F19" s="108">
        <v>0</v>
      </c>
      <c r="G19" s="7">
        <v>47</v>
      </c>
      <c r="H19" s="108">
        <v>57362.270793036798</v>
      </c>
      <c r="I19" s="7">
        <v>5</v>
      </c>
      <c r="J19" s="108">
        <v>56705</v>
      </c>
      <c r="K19" s="7">
        <v>0</v>
      </c>
      <c r="L19" s="108">
        <v>0</v>
      </c>
      <c r="M19" s="7">
        <v>0</v>
      </c>
      <c r="N19" s="108">
        <v>0</v>
      </c>
      <c r="O19" s="7">
        <v>0</v>
      </c>
      <c r="P19" s="108">
        <v>0</v>
      </c>
      <c r="Q19" s="7">
        <v>0</v>
      </c>
      <c r="R19" s="372">
        <v>0</v>
      </c>
      <c r="S19" s="58">
        <v>68</v>
      </c>
    </row>
    <row r="20" spans="1:19" ht="17.100000000000001" customHeight="1">
      <c r="A20" s="371" t="s">
        <v>156</v>
      </c>
      <c r="B20" s="48" t="s">
        <v>40</v>
      </c>
      <c r="C20" s="9">
        <v>51</v>
      </c>
      <c r="D20" s="108">
        <v>65669.037433155099</v>
      </c>
      <c r="E20" s="7">
        <v>1</v>
      </c>
      <c r="F20" s="108">
        <v>52147</v>
      </c>
      <c r="G20" s="7">
        <v>85</v>
      </c>
      <c r="H20" s="108">
        <v>59850.906951871701</v>
      </c>
      <c r="I20" s="7">
        <v>7</v>
      </c>
      <c r="J20" s="108">
        <v>55185.662337662397</v>
      </c>
      <c r="K20" s="7">
        <v>2</v>
      </c>
      <c r="L20" s="108">
        <v>46011</v>
      </c>
      <c r="M20" s="7">
        <v>0</v>
      </c>
      <c r="N20" s="108">
        <v>0</v>
      </c>
      <c r="O20" s="7">
        <v>0</v>
      </c>
      <c r="P20" s="108">
        <v>0</v>
      </c>
      <c r="Q20" s="7">
        <v>2</v>
      </c>
      <c r="R20" s="372">
        <v>46897.772727272699</v>
      </c>
      <c r="S20" s="58">
        <v>148</v>
      </c>
    </row>
    <row r="21" spans="1:19" ht="17.100000000000001" customHeight="1">
      <c r="A21" s="371" t="s">
        <v>141</v>
      </c>
      <c r="B21" s="48" t="s">
        <v>41</v>
      </c>
      <c r="C21" s="9">
        <v>295</v>
      </c>
      <c r="D21" s="108">
        <v>75451.839753466906</v>
      </c>
      <c r="E21" s="7">
        <v>0</v>
      </c>
      <c r="F21" s="108">
        <v>0</v>
      </c>
      <c r="G21" s="7">
        <v>359</v>
      </c>
      <c r="H21" s="108">
        <v>68738.455305140596</v>
      </c>
      <c r="I21" s="7">
        <v>9</v>
      </c>
      <c r="J21" s="108">
        <v>62226.767676767697</v>
      </c>
      <c r="K21" s="7">
        <v>4</v>
      </c>
      <c r="L21" s="108">
        <v>65225.909090909103</v>
      </c>
      <c r="M21" s="7">
        <v>0</v>
      </c>
      <c r="N21" s="108">
        <v>0</v>
      </c>
      <c r="O21" s="7">
        <v>0</v>
      </c>
      <c r="P21" s="108">
        <v>0</v>
      </c>
      <c r="Q21" s="7">
        <v>0</v>
      </c>
      <c r="R21" s="372">
        <v>0</v>
      </c>
      <c r="S21" s="58">
        <v>667</v>
      </c>
    </row>
    <row r="22" spans="1:19" ht="17.100000000000001" customHeight="1">
      <c r="A22" s="371" t="s">
        <v>140</v>
      </c>
      <c r="B22" s="48" t="s">
        <v>42</v>
      </c>
      <c r="C22" s="9">
        <v>6</v>
      </c>
      <c r="D22" s="108">
        <v>59077.287878787902</v>
      </c>
      <c r="E22" s="7">
        <v>1</v>
      </c>
      <c r="F22" s="108">
        <v>58632.727272727301</v>
      </c>
      <c r="G22" s="7">
        <v>15</v>
      </c>
      <c r="H22" s="108">
        <v>52917.654545454599</v>
      </c>
      <c r="I22" s="7">
        <v>2</v>
      </c>
      <c r="J22" s="108">
        <v>42208.363636363603</v>
      </c>
      <c r="K22" s="7">
        <v>1</v>
      </c>
      <c r="L22" s="108">
        <v>45511.363636363603</v>
      </c>
      <c r="M22" s="7">
        <v>0</v>
      </c>
      <c r="N22" s="108">
        <v>0</v>
      </c>
      <c r="O22" s="7">
        <v>1</v>
      </c>
      <c r="P22" s="108">
        <v>40603.909090909103</v>
      </c>
      <c r="Q22" s="7">
        <v>2</v>
      </c>
      <c r="R22" s="372">
        <v>20319.9545454545</v>
      </c>
      <c r="S22" s="58">
        <v>28</v>
      </c>
    </row>
    <row r="23" spans="1:19" ht="17.100000000000001" customHeight="1">
      <c r="A23" s="371" t="s">
        <v>139</v>
      </c>
      <c r="B23" s="48" t="s">
        <v>43</v>
      </c>
      <c r="C23" s="9">
        <v>25</v>
      </c>
      <c r="D23" s="108">
        <v>60352.818181818198</v>
      </c>
      <c r="E23" s="7">
        <v>3</v>
      </c>
      <c r="F23" s="108">
        <v>60000.303030303003</v>
      </c>
      <c r="G23" s="7">
        <v>33</v>
      </c>
      <c r="H23" s="108">
        <v>51448.294765840197</v>
      </c>
      <c r="I23" s="7">
        <v>5</v>
      </c>
      <c r="J23" s="108">
        <v>50450.181818181802</v>
      </c>
      <c r="K23" s="7">
        <v>1</v>
      </c>
      <c r="L23" s="108">
        <v>35997.272727272699</v>
      </c>
      <c r="M23" s="7">
        <v>0</v>
      </c>
      <c r="N23" s="108">
        <v>0</v>
      </c>
      <c r="O23" s="7">
        <v>0</v>
      </c>
      <c r="P23" s="108">
        <v>0</v>
      </c>
      <c r="Q23" s="7">
        <v>9</v>
      </c>
      <c r="R23" s="372">
        <v>48338.585858585902</v>
      </c>
      <c r="S23" s="58">
        <v>76</v>
      </c>
    </row>
    <row r="24" spans="1:19" ht="17.100000000000001" customHeight="1">
      <c r="A24" s="371" t="s">
        <v>138</v>
      </c>
      <c r="B24" s="48" t="s">
        <v>44</v>
      </c>
      <c r="C24" s="9">
        <v>103</v>
      </c>
      <c r="D24" s="108">
        <v>65079.052956751999</v>
      </c>
      <c r="E24" s="7">
        <v>5</v>
      </c>
      <c r="F24" s="108">
        <v>62732.6</v>
      </c>
      <c r="G24" s="7">
        <v>170</v>
      </c>
      <c r="H24" s="108">
        <v>62284.705882353002</v>
      </c>
      <c r="I24" s="7">
        <v>14</v>
      </c>
      <c r="J24" s="108">
        <v>56978</v>
      </c>
      <c r="K24" s="7">
        <v>6</v>
      </c>
      <c r="L24" s="108">
        <v>48775.287878787902</v>
      </c>
      <c r="M24" s="7">
        <v>12</v>
      </c>
      <c r="N24" s="108">
        <v>48882.681818181802</v>
      </c>
      <c r="O24" s="7">
        <v>0</v>
      </c>
      <c r="P24" s="108">
        <v>0</v>
      </c>
      <c r="Q24" s="7">
        <v>0</v>
      </c>
      <c r="R24" s="372">
        <v>0</v>
      </c>
      <c r="S24" s="58">
        <v>310</v>
      </c>
    </row>
    <row r="25" spans="1:19" ht="17.100000000000001" customHeight="1">
      <c r="A25" s="371" t="s">
        <v>137</v>
      </c>
      <c r="B25" s="48" t="s">
        <v>45</v>
      </c>
      <c r="C25" s="9">
        <v>18</v>
      </c>
      <c r="D25" s="108">
        <v>67070.166666666701</v>
      </c>
      <c r="E25" s="7">
        <v>22</v>
      </c>
      <c r="F25" s="108">
        <v>62405</v>
      </c>
      <c r="G25" s="7">
        <v>58</v>
      </c>
      <c r="H25" s="108">
        <v>57609.463949843303</v>
      </c>
      <c r="I25" s="7">
        <v>29</v>
      </c>
      <c r="J25" s="108">
        <v>59838.902821316602</v>
      </c>
      <c r="K25" s="7">
        <v>6</v>
      </c>
      <c r="L25" s="108">
        <v>52551.833333333401</v>
      </c>
      <c r="M25" s="7">
        <v>0</v>
      </c>
      <c r="N25" s="108">
        <v>0</v>
      </c>
      <c r="O25" s="7">
        <v>0</v>
      </c>
      <c r="P25" s="108">
        <v>0</v>
      </c>
      <c r="Q25" s="7">
        <v>8</v>
      </c>
      <c r="R25" s="372">
        <v>52959.477272727301</v>
      </c>
      <c r="S25" s="58">
        <v>141</v>
      </c>
    </row>
    <row r="26" spans="1:19" ht="17.100000000000001" customHeight="1">
      <c r="A26" s="371" t="s">
        <v>136</v>
      </c>
      <c r="B26" s="48" t="s">
        <v>46</v>
      </c>
      <c r="C26" s="9">
        <v>38</v>
      </c>
      <c r="D26" s="108">
        <v>52546.997607655503</v>
      </c>
      <c r="E26" s="7">
        <v>20</v>
      </c>
      <c r="F26" s="108">
        <v>54964.15</v>
      </c>
      <c r="G26" s="7">
        <v>52</v>
      </c>
      <c r="H26" s="108">
        <v>51646.391608391597</v>
      </c>
      <c r="I26" s="7">
        <v>16</v>
      </c>
      <c r="J26" s="108">
        <v>49584.471590909103</v>
      </c>
      <c r="K26" s="7">
        <v>5</v>
      </c>
      <c r="L26" s="108">
        <v>45872.690909090903</v>
      </c>
      <c r="M26" s="7">
        <v>2</v>
      </c>
      <c r="N26" s="108">
        <v>45074.5</v>
      </c>
      <c r="O26" s="7">
        <v>0</v>
      </c>
      <c r="P26" s="108">
        <v>0</v>
      </c>
      <c r="Q26" s="7">
        <v>13</v>
      </c>
      <c r="R26" s="372">
        <v>45984.531468531502</v>
      </c>
      <c r="S26" s="58">
        <v>146</v>
      </c>
    </row>
    <row r="27" spans="1:19" ht="17.100000000000001" customHeight="1">
      <c r="A27" s="371" t="s">
        <v>135</v>
      </c>
      <c r="B27" s="48" t="s">
        <v>47</v>
      </c>
      <c r="C27" s="9">
        <v>61</v>
      </c>
      <c r="D27" s="108">
        <v>69987.180327868904</v>
      </c>
      <c r="E27" s="7">
        <v>2</v>
      </c>
      <c r="F27" s="108">
        <v>75113</v>
      </c>
      <c r="G27" s="7">
        <v>85</v>
      </c>
      <c r="H27" s="108">
        <v>61375.870588235302</v>
      </c>
      <c r="I27" s="7">
        <v>1</v>
      </c>
      <c r="J27" s="108">
        <v>56277</v>
      </c>
      <c r="K27" s="7">
        <v>0</v>
      </c>
      <c r="L27" s="108">
        <v>0</v>
      </c>
      <c r="M27" s="7">
        <v>4</v>
      </c>
      <c r="N27" s="108">
        <v>58752.75</v>
      </c>
      <c r="O27" s="7">
        <v>0</v>
      </c>
      <c r="P27" s="108">
        <v>0</v>
      </c>
      <c r="Q27" s="7">
        <v>0</v>
      </c>
      <c r="R27" s="372">
        <v>0</v>
      </c>
      <c r="S27" s="58">
        <v>153</v>
      </c>
    </row>
    <row r="28" spans="1:19" ht="17.100000000000001" customHeight="1">
      <c r="A28" s="371" t="s">
        <v>134</v>
      </c>
      <c r="B28" s="48" t="s">
        <v>48</v>
      </c>
      <c r="C28" s="9">
        <v>38</v>
      </c>
      <c r="D28" s="108">
        <v>59204.007177033498</v>
      </c>
      <c r="E28" s="7">
        <v>1</v>
      </c>
      <c r="F28" s="108">
        <v>61335.454545454602</v>
      </c>
      <c r="G28" s="7">
        <v>87</v>
      </c>
      <c r="H28" s="108">
        <v>51861.148380355298</v>
      </c>
      <c r="I28" s="7">
        <v>12</v>
      </c>
      <c r="J28" s="108">
        <v>47585.924242424197</v>
      </c>
      <c r="K28" s="7">
        <v>0</v>
      </c>
      <c r="L28" s="108">
        <v>0</v>
      </c>
      <c r="M28" s="7">
        <v>0</v>
      </c>
      <c r="N28" s="108">
        <v>0</v>
      </c>
      <c r="O28" s="7">
        <v>0</v>
      </c>
      <c r="P28" s="108">
        <v>0</v>
      </c>
      <c r="Q28" s="7">
        <v>0</v>
      </c>
      <c r="R28" s="372">
        <v>0</v>
      </c>
      <c r="S28" s="58">
        <v>138</v>
      </c>
    </row>
    <row r="29" spans="1:19" ht="17.100000000000001" customHeight="1">
      <c r="A29" s="371" t="s">
        <v>133</v>
      </c>
      <c r="B29" s="48" t="s">
        <v>49</v>
      </c>
      <c r="C29" s="9">
        <v>143</v>
      </c>
      <c r="D29" s="108">
        <v>67695.108709472406</v>
      </c>
      <c r="E29" s="7">
        <v>51</v>
      </c>
      <c r="F29" s="108">
        <v>61442.775401069499</v>
      </c>
      <c r="G29" s="7">
        <v>82</v>
      </c>
      <c r="H29" s="108">
        <v>53501.635254988898</v>
      </c>
      <c r="I29" s="7">
        <v>6</v>
      </c>
      <c r="J29" s="108">
        <v>53071.818181818198</v>
      </c>
      <c r="K29" s="7">
        <v>0</v>
      </c>
      <c r="L29" s="108">
        <v>0</v>
      </c>
      <c r="M29" s="7">
        <v>0</v>
      </c>
      <c r="N29" s="108">
        <v>0</v>
      </c>
      <c r="O29" s="7">
        <v>0</v>
      </c>
      <c r="P29" s="108">
        <v>0</v>
      </c>
      <c r="Q29" s="7">
        <v>0</v>
      </c>
      <c r="R29" s="372">
        <v>0</v>
      </c>
      <c r="S29" s="58">
        <v>282</v>
      </c>
    </row>
    <row r="30" spans="1:19" ht="17.100000000000001" customHeight="1">
      <c r="A30" s="371" t="s">
        <v>132</v>
      </c>
      <c r="B30" s="48" t="s">
        <v>50</v>
      </c>
      <c r="C30" s="9">
        <v>89</v>
      </c>
      <c r="D30" s="108">
        <v>63041.209397344202</v>
      </c>
      <c r="E30" s="7">
        <v>8</v>
      </c>
      <c r="F30" s="108">
        <v>61669.375</v>
      </c>
      <c r="G30" s="7">
        <v>140</v>
      </c>
      <c r="H30" s="108">
        <v>61870.728571428597</v>
      </c>
      <c r="I30" s="7">
        <v>18</v>
      </c>
      <c r="J30" s="108">
        <v>57921.934343434303</v>
      </c>
      <c r="K30" s="7">
        <v>13</v>
      </c>
      <c r="L30" s="108">
        <v>58594.3986013986</v>
      </c>
      <c r="M30" s="7">
        <v>4</v>
      </c>
      <c r="N30" s="108">
        <v>54549.25</v>
      </c>
      <c r="O30" s="7">
        <v>0</v>
      </c>
      <c r="P30" s="108">
        <v>0</v>
      </c>
      <c r="Q30" s="7">
        <v>2</v>
      </c>
      <c r="R30" s="372">
        <v>43181.818181818198</v>
      </c>
      <c r="S30" s="58">
        <v>274</v>
      </c>
    </row>
    <row r="31" spans="1:19" ht="17.100000000000001" customHeight="1">
      <c r="A31" s="371" t="s">
        <v>131</v>
      </c>
      <c r="B31" s="48" t="s">
        <v>51</v>
      </c>
      <c r="C31" s="9">
        <v>87</v>
      </c>
      <c r="D31" s="108">
        <v>67615.822361546496</v>
      </c>
      <c r="E31" s="7">
        <v>18</v>
      </c>
      <c r="F31" s="108">
        <v>71052.343434343406</v>
      </c>
      <c r="G31" s="7">
        <v>83</v>
      </c>
      <c r="H31" s="108">
        <v>61824.131434830197</v>
      </c>
      <c r="I31" s="7">
        <v>1</v>
      </c>
      <c r="J31" s="108">
        <v>53874.5454545455</v>
      </c>
      <c r="K31" s="7">
        <v>4</v>
      </c>
      <c r="L31" s="108">
        <v>55320.75</v>
      </c>
      <c r="M31" s="7">
        <v>1</v>
      </c>
      <c r="N31" s="108">
        <v>52509.272727272699</v>
      </c>
      <c r="O31" s="7">
        <v>1</v>
      </c>
      <c r="P31" s="108">
        <v>52509.272727272699</v>
      </c>
      <c r="Q31" s="7">
        <v>5</v>
      </c>
      <c r="R31" s="372">
        <v>67865.1090909091</v>
      </c>
      <c r="S31" s="58">
        <v>200</v>
      </c>
    </row>
    <row r="32" spans="1:19" ht="17.100000000000001" customHeight="1">
      <c r="A32" s="371" t="s">
        <v>130</v>
      </c>
      <c r="B32" s="48" t="s">
        <v>52</v>
      </c>
      <c r="C32" s="9">
        <v>14</v>
      </c>
      <c r="D32" s="108">
        <v>64029.974025973999</v>
      </c>
      <c r="E32" s="7">
        <v>2</v>
      </c>
      <c r="F32" s="108">
        <v>62267.272727272699</v>
      </c>
      <c r="G32" s="7">
        <v>33</v>
      </c>
      <c r="H32" s="108">
        <v>57901.247933884297</v>
      </c>
      <c r="I32" s="7">
        <v>10</v>
      </c>
      <c r="J32" s="108">
        <v>52952.118181818201</v>
      </c>
      <c r="K32" s="7">
        <v>5</v>
      </c>
      <c r="L32" s="108">
        <v>55899.709090909098</v>
      </c>
      <c r="M32" s="7">
        <v>4</v>
      </c>
      <c r="N32" s="108">
        <v>57565.5</v>
      </c>
      <c r="O32" s="7">
        <v>0</v>
      </c>
      <c r="P32" s="108">
        <v>0</v>
      </c>
      <c r="Q32" s="7">
        <v>0</v>
      </c>
      <c r="R32" s="372">
        <v>0</v>
      </c>
      <c r="S32" s="58">
        <v>68</v>
      </c>
    </row>
    <row r="33" spans="1:19" ht="17.100000000000001" customHeight="1">
      <c r="A33" s="371" t="s">
        <v>129</v>
      </c>
      <c r="B33" s="48" t="s">
        <v>53</v>
      </c>
      <c r="C33" s="9">
        <v>53</v>
      </c>
      <c r="D33" s="108">
        <v>62114.886792452802</v>
      </c>
      <c r="E33" s="7">
        <v>0</v>
      </c>
      <c r="F33" s="108">
        <v>0</v>
      </c>
      <c r="G33" s="7">
        <v>102</v>
      </c>
      <c r="H33" s="108">
        <v>55927.665775401103</v>
      </c>
      <c r="I33" s="7">
        <v>11</v>
      </c>
      <c r="J33" s="108">
        <v>58930.115702479401</v>
      </c>
      <c r="K33" s="7">
        <v>7</v>
      </c>
      <c r="L33" s="108">
        <v>35519.233766233803</v>
      </c>
      <c r="M33" s="7">
        <v>0</v>
      </c>
      <c r="N33" s="108">
        <v>0</v>
      </c>
      <c r="O33" s="7">
        <v>0</v>
      </c>
      <c r="P33" s="108">
        <v>0</v>
      </c>
      <c r="Q33" s="7">
        <v>45</v>
      </c>
      <c r="R33" s="372">
        <v>37736.979797979802</v>
      </c>
      <c r="S33" s="58">
        <v>218</v>
      </c>
    </row>
    <row r="34" spans="1:19" ht="17.100000000000001" customHeight="1" thickBot="1">
      <c r="A34" s="374" t="s">
        <v>128</v>
      </c>
      <c r="B34" s="49" t="s">
        <v>54</v>
      </c>
      <c r="C34" s="19">
        <v>192</v>
      </c>
      <c r="D34" s="109">
        <v>69919.264678030304</v>
      </c>
      <c r="E34" s="16">
        <v>113</v>
      </c>
      <c r="F34" s="109">
        <v>66599.644408688706</v>
      </c>
      <c r="G34" s="16">
        <v>262</v>
      </c>
      <c r="H34" s="109">
        <v>61517.814018042998</v>
      </c>
      <c r="I34" s="16">
        <v>7</v>
      </c>
      <c r="J34" s="109">
        <v>57365.415584415598</v>
      </c>
      <c r="K34" s="16">
        <v>12</v>
      </c>
      <c r="L34" s="109">
        <v>56952.303030303003</v>
      </c>
      <c r="M34" s="16">
        <v>0</v>
      </c>
      <c r="N34" s="109">
        <v>0</v>
      </c>
      <c r="O34" s="16">
        <v>0</v>
      </c>
      <c r="P34" s="109">
        <v>0</v>
      </c>
      <c r="Q34" s="16">
        <v>1</v>
      </c>
      <c r="R34" s="375">
        <v>46459.636363636397</v>
      </c>
      <c r="S34" s="59">
        <v>587</v>
      </c>
    </row>
    <row r="35" spans="1:19" ht="17.100000000000001" customHeight="1">
      <c r="A35" s="227" t="s">
        <v>521</v>
      </c>
      <c r="C35" s="220"/>
      <c r="D35" s="220"/>
      <c r="E35" s="220"/>
      <c r="F35" s="220"/>
      <c r="G35" s="220"/>
      <c r="H35" s="220"/>
      <c r="I35" s="220"/>
      <c r="J35" s="220"/>
      <c r="K35" s="220"/>
      <c r="L35" s="220"/>
      <c r="M35" s="220"/>
      <c r="N35" s="220"/>
      <c r="O35" s="220"/>
      <c r="P35" s="220"/>
      <c r="Q35" s="220"/>
      <c r="R35" s="220"/>
      <c r="S35" s="220"/>
    </row>
    <row r="36" spans="1:19" ht="17.100000000000001" customHeight="1">
      <c r="A36" s="227" t="s">
        <v>519</v>
      </c>
      <c r="C36" s="220"/>
      <c r="D36" s="220"/>
      <c r="E36" s="220"/>
      <c r="F36" s="220"/>
      <c r="G36" s="220"/>
      <c r="H36" s="220"/>
      <c r="I36" s="220"/>
      <c r="J36" s="220"/>
      <c r="K36" s="220"/>
      <c r="L36" s="220"/>
      <c r="M36" s="220"/>
      <c r="N36" s="220"/>
      <c r="O36" s="220"/>
      <c r="P36" s="220"/>
      <c r="Q36" s="220"/>
      <c r="R36" s="220"/>
      <c r="S36" s="220"/>
    </row>
    <row r="37" spans="1:19" ht="31.9" customHeight="1">
      <c r="A37" s="1122" t="s">
        <v>368</v>
      </c>
      <c r="B37" s="1122"/>
      <c r="C37" s="1122"/>
      <c r="D37" s="1122"/>
      <c r="E37" s="1122"/>
      <c r="F37" s="1122"/>
      <c r="G37" s="1122"/>
      <c r="H37" s="1122"/>
      <c r="I37" s="1122"/>
      <c r="J37" s="1122"/>
      <c r="K37" s="1122"/>
      <c r="L37" s="1122"/>
      <c r="M37" s="1122"/>
      <c r="N37" s="1122"/>
      <c r="O37" s="1122"/>
      <c r="P37" s="1122"/>
      <c r="Q37" s="220"/>
      <c r="R37" s="220"/>
      <c r="S37" s="220"/>
    </row>
    <row r="38" spans="1:19" ht="17.100000000000001" customHeight="1">
      <c r="A38" s="228"/>
      <c r="C38" s="220"/>
      <c r="D38" s="220"/>
      <c r="E38" s="220"/>
      <c r="F38" s="220"/>
      <c r="G38" s="220"/>
      <c r="H38" s="220"/>
      <c r="I38" s="220"/>
      <c r="J38" s="220"/>
      <c r="K38" s="220"/>
      <c r="L38" s="220"/>
      <c r="M38" s="220"/>
      <c r="N38" s="220"/>
      <c r="O38" s="220"/>
      <c r="P38" s="220"/>
      <c r="Q38" s="220"/>
      <c r="R38" s="220"/>
      <c r="S38" s="220"/>
    </row>
    <row r="39" spans="1:19" ht="15" customHeight="1">
      <c r="A39" s="1023" t="s">
        <v>918</v>
      </c>
    </row>
  </sheetData>
  <mergeCells count="13">
    <mergeCell ref="A2:S2"/>
    <mergeCell ref="A4:A5"/>
    <mergeCell ref="S4:S5"/>
    <mergeCell ref="A37:P37"/>
    <mergeCell ref="B4:B5"/>
    <mergeCell ref="C4:D4"/>
    <mergeCell ref="E4:F4"/>
    <mergeCell ref="G4:H4"/>
    <mergeCell ref="I4:J4"/>
    <mergeCell ref="K4:L4"/>
    <mergeCell ref="M4:N4"/>
    <mergeCell ref="O4:P4"/>
    <mergeCell ref="Q4:R4"/>
  </mergeCells>
  <hyperlinks>
    <hyperlink ref="A1" location="'Table of Contents'!A1" display="Return to Table of Contents" xr:uid="{BFAE4FBB-0624-4FF6-97F5-21A9056D1E2A}"/>
    <hyperlink ref="A39" location="'Table of Contents'!A1" display="Return to Table of Contents" xr:uid="{55D8139C-26F6-4025-8659-D4999B2B8227}"/>
  </hyperlinks>
  <pageMargins left="0.2" right="0.2" top="0.5" bottom="0.5" header="0" footer="0"/>
  <pageSetup paperSize="5"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BC7C-387C-4BD5-9547-197C463C2F0B}">
  <sheetPr>
    <tabColor theme="0" tint="-4.9989318521683403E-2"/>
  </sheetPr>
  <dimension ref="A1:P82"/>
  <sheetViews>
    <sheetView topLeftCell="A27" zoomScale="80" zoomScaleNormal="80" workbookViewId="0">
      <selection activeCell="A61" sqref="A61"/>
    </sheetView>
  </sheetViews>
  <sheetFormatPr defaultColWidth="8" defaultRowHeight="13.5"/>
  <cols>
    <col min="1" max="1" width="22.25" style="392" customWidth="1"/>
    <col min="2" max="2" width="13.5" style="391" bestFit="1" customWidth="1"/>
    <col min="3" max="3" width="13.5" style="393" bestFit="1" customWidth="1"/>
    <col min="4" max="4" width="10.125" style="391" bestFit="1" customWidth="1"/>
    <col min="5" max="5" width="12" style="391" bestFit="1" customWidth="1"/>
    <col min="6" max="6" width="14.5" style="393" bestFit="1" customWidth="1"/>
    <col min="7" max="7" width="14.375" style="391" customWidth="1"/>
    <col min="8" max="8" width="14.5" style="391" bestFit="1" customWidth="1"/>
    <col min="9" max="9" width="11" style="391" bestFit="1" customWidth="1"/>
    <col min="10" max="10" width="11.625" style="391" bestFit="1" customWidth="1"/>
    <col min="11" max="11" width="12.125" style="391" customWidth="1"/>
    <col min="12" max="12" width="17.375" style="391" customWidth="1"/>
    <col min="13" max="14" width="15.5" style="391" bestFit="1" customWidth="1"/>
    <col min="15" max="15" width="8" style="391"/>
    <col min="16" max="16" width="13" style="391" bestFit="1" customWidth="1"/>
    <col min="17" max="16384" width="8" style="391"/>
  </cols>
  <sheetData>
    <row r="1" spans="1:16" ht="18.75" thickBot="1">
      <c r="A1" s="1023" t="s">
        <v>918</v>
      </c>
    </row>
    <row r="2" spans="1:16">
      <c r="A2" s="394" t="s">
        <v>603</v>
      </c>
      <c r="B2" s="395"/>
      <c r="C2" s="395"/>
      <c r="D2" s="395"/>
      <c r="E2" s="395"/>
      <c r="F2" s="395"/>
      <c r="G2" s="396" t="s">
        <v>731</v>
      </c>
      <c r="H2" s="395"/>
      <c r="I2" s="395"/>
      <c r="J2" s="395"/>
      <c r="K2" s="395"/>
      <c r="L2" s="395"/>
      <c r="M2" s="395"/>
      <c r="N2" s="397"/>
      <c r="O2" s="398"/>
      <c r="P2" s="398"/>
    </row>
    <row r="3" spans="1:16">
      <c r="A3" s="394"/>
      <c r="B3" s="399"/>
      <c r="C3" s="399"/>
      <c r="D3" s="399"/>
      <c r="E3" s="399"/>
      <c r="F3" s="399"/>
      <c r="G3" s="394" t="s">
        <v>555</v>
      </c>
      <c r="H3" s="399"/>
      <c r="I3" s="399"/>
      <c r="J3" s="399"/>
      <c r="K3" s="399"/>
      <c r="L3" s="399"/>
      <c r="M3" s="399"/>
      <c r="N3" s="400"/>
      <c r="O3" s="398"/>
      <c r="P3" s="398"/>
    </row>
    <row r="4" spans="1:16">
      <c r="A4" s="394" t="s">
        <v>603</v>
      </c>
      <c r="B4" s="399"/>
      <c r="C4" s="399"/>
      <c r="D4" s="399"/>
      <c r="E4" s="399"/>
      <c r="F4" s="399"/>
      <c r="G4" s="394" t="s">
        <v>687</v>
      </c>
      <c r="H4" s="399"/>
      <c r="I4" s="399"/>
      <c r="J4" s="399"/>
      <c r="K4" s="399"/>
      <c r="L4" s="399"/>
      <c r="M4" s="399"/>
      <c r="N4" s="400"/>
      <c r="O4" s="398"/>
      <c r="P4" s="398"/>
    </row>
    <row r="5" spans="1:16">
      <c r="A5" s="394" t="s">
        <v>603</v>
      </c>
      <c r="B5" s="399"/>
      <c r="C5" s="399"/>
      <c r="D5" s="399"/>
      <c r="E5" s="399"/>
      <c r="F5" s="399"/>
      <c r="G5" s="399" t="s">
        <v>331</v>
      </c>
      <c r="H5" s="399"/>
      <c r="I5" s="399"/>
      <c r="J5" s="399"/>
      <c r="K5" s="399"/>
      <c r="L5" s="399"/>
      <c r="M5" s="399"/>
      <c r="N5" s="400"/>
      <c r="O5" s="398"/>
      <c r="P5" s="398"/>
    </row>
    <row r="6" spans="1:16">
      <c r="A6" s="401"/>
      <c r="B6" s="402"/>
      <c r="C6" s="403"/>
      <c r="D6" s="402"/>
      <c r="E6" s="402"/>
      <c r="F6" s="403"/>
      <c r="G6" s="402"/>
      <c r="H6" s="402"/>
      <c r="I6" s="402"/>
      <c r="J6" s="402"/>
      <c r="K6" s="402"/>
      <c r="L6" s="402"/>
      <c r="M6" s="404"/>
      <c r="N6" s="405"/>
      <c r="O6" s="398"/>
      <c r="P6" s="398"/>
    </row>
    <row r="7" spans="1:16">
      <c r="A7" s="406"/>
      <c r="B7" s="407"/>
      <c r="C7" s="407"/>
      <c r="D7" s="407"/>
      <c r="E7" s="407"/>
      <c r="F7" s="407"/>
      <c r="G7" s="406" t="s">
        <v>688</v>
      </c>
      <c r="H7" s="407"/>
      <c r="I7" s="407"/>
      <c r="J7" s="407"/>
      <c r="K7" s="407"/>
      <c r="L7" s="407"/>
      <c r="M7" s="407"/>
      <c r="N7" s="408"/>
      <c r="O7" s="398"/>
      <c r="P7" s="398"/>
    </row>
    <row r="8" spans="1:16">
      <c r="A8" s="409"/>
      <c r="B8" s="410" t="s">
        <v>689</v>
      </c>
      <c r="C8" s="407"/>
      <c r="D8" s="407"/>
      <c r="E8" s="411"/>
      <c r="F8" s="411"/>
      <c r="G8" s="411"/>
      <c r="H8" s="411"/>
      <c r="I8" s="411"/>
      <c r="J8" s="411"/>
      <c r="K8" s="411"/>
      <c r="L8" s="411"/>
      <c r="M8" s="411"/>
      <c r="N8" s="412"/>
      <c r="O8" s="398"/>
      <c r="P8" s="398"/>
    </row>
    <row r="9" spans="1:16" s="392" customFormat="1" ht="26.25">
      <c r="A9" s="413"/>
      <c r="B9" s="414" t="s">
        <v>330</v>
      </c>
      <c r="C9" s="415" t="s">
        <v>690</v>
      </c>
      <c r="D9" s="414" t="s">
        <v>177</v>
      </c>
      <c r="E9" s="414" t="s">
        <v>691</v>
      </c>
      <c r="F9" s="414" t="s">
        <v>692</v>
      </c>
      <c r="G9" s="415" t="s">
        <v>106</v>
      </c>
      <c r="H9" s="414" t="s">
        <v>693</v>
      </c>
      <c r="I9" s="414" t="s">
        <v>84</v>
      </c>
      <c r="J9" s="414" t="s">
        <v>694</v>
      </c>
      <c r="K9" s="414" t="s">
        <v>695</v>
      </c>
      <c r="L9" s="414" t="s">
        <v>696</v>
      </c>
      <c r="M9" s="414" t="s">
        <v>697</v>
      </c>
      <c r="N9" s="416" t="s">
        <v>698</v>
      </c>
      <c r="O9" s="417"/>
      <c r="P9" s="417"/>
    </row>
    <row r="10" spans="1:16" s="393" customFormat="1">
      <c r="A10" s="418"/>
      <c r="B10" s="419">
        <v>26737830</v>
      </c>
      <c r="C10" s="419">
        <v>1531312263</v>
      </c>
      <c r="D10" s="419">
        <v>4993562</v>
      </c>
      <c r="E10" s="419">
        <v>48980477</v>
      </c>
      <c r="F10" s="419">
        <v>523023050</v>
      </c>
      <c r="G10" s="419">
        <v>2785167</v>
      </c>
      <c r="H10" s="419">
        <v>18023038.420000002</v>
      </c>
      <c r="I10" s="420">
        <v>34142160</v>
      </c>
      <c r="J10" s="419">
        <v>101059383</v>
      </c>
      <c r="K10" s="419">
        <v>563053840</v>
      </c>
      <c r="L10" s="419">
        <v>1153643977</v>
      </c>
      <c r="M10" s="419">
        <v>217083026</v>
      </c>
      <c r="N10" s="421">
        <v>57267055</v>
      </c>
      <c r="O10" s="422"/>
      <c r="P10" s="422"/>
    </row>
    <row r="11" spans="1:16" ht="26.25">
      <c r="A11" s="413" t="s">
        <v>699</v>
      </c>
      <c r="B11" s="423"/>
      <c r="C11" s="423"/>
      <c r="D11" s="423"/>
      <c r="E11" s="423">
        <v>2.5212182669513101E-2</v>
      </c>
      <c r="F11" s="423">
        <v>0.26922058511120428</v>
      </c>
      <c r="G11" s="424"/>
      <c r="H11" s="425"/>
      <c r="I11" s="425"/>
      <c r="J11" s="425"/>
      <c r="K11" s="425"/>
      <c r="L11" s="423">
        <v>0.59382603978535309</v>
      </c>
      <c r="M11" s="423">
        <v>0.11174119243392958</v>
      </c>
      <c r="N11" s="426"/>
      <c r="O11" s="398"/>
      <c r="P11" s="398"/>
    </row>
    <row r="12" spans="1:16" ht="26.25">
      <c r="A12" s="413" t="s">
        <v>700</v>
      </c>
      <c r="B12" s="423">
        <v>1.1429479249241379E-2</v>
      </c>
      <c r="C12" s="423">
        <v>0.65458198118797817</v>
      </c>
      <c r="D12" s="423">
        <v>2.1345716259995773E-3</v>
      </c>
      <c r="E12" s="423"/>
      <c r="F12" s="423"/>
      <c r="G12" s="423">
        <v>1.1905606562750927E-3</v>
      </c>
      <c r="H12" s="423">
        <v>7.7042132300815047E-3</v>
      </c>
      <c r="I12" s="423">
        <v>1.4594569164523787E-2</v>
      </c>
      <c r="J12" s="423">
        <v>4.3199321745243983E-2</v>
      </c>
      <c r="K12" s="423">
        <v>0.2406856570067831</v>
      </c>
      <c r="L12" s="423"/>
      <c r="M12" s="423"/>
      <c r="N12" s="427">
        <v>2.447964613387342E-2</v>
      </c>
      <c r="O12" s="398"/>
      <c r="P12" s="398"/>
    </row>
    <row r="13" spans="1:16">
      <c r="A13" s="401"/>
      <c r="B13" s="428"/>
      <c r="C13" s="403"/>
      <c r="D13" s="402"/>
      <c r="E13" s="428"/>
      <c r="F13" s="403"/>
      <c r="G13" s="402"/>
      <c r="H13" s="402"/>
      <c r="I13" s="428"/>
      <c r="J13" s="429"/>
      <c r="K13" s="429"/>
      <c r="L13" s="402"/>
      <c r="M13" s="402"/>
      <c r="N13" s="405"/>
      <c r="O13" s="398"/>
      <c r="P13" s="398"/>
    </row>
    <row r="14" spans="1:16">
      <c r="A14" s="401"/>
      <c r="B14" s="428"/>
      <c r="C14" s="403"/>
      <c r="D14" s="402"/>
      <c r="E14" s="428"/>
      <c r="F14" s="403"/>
      <c r="G14" s="402"/>
      <c r="H14" s="402"/>
      <c r="I14" s="402"/>
      <c r="J14" s="402"/>
      <c r="K14" s="402"/>
      <c r="L14" s="402"/>
      <c r="M14" s="402"/>
      <c r="N14" s="405"/>
      <c r="O14" s="398"/>
      <c r="P14" s="398"/>
    </row>
    <row r="15" spans="1:16">
      <c r="A15" s="401"/>
      <c r="B15" s="428"/>
      <c r="C15" s="403"/>
      <c r="D15" s="402"/>
      <c r="E15" s="428"/>
      <c r="F15" s="403"/>
      <c r="G15" s="402"/>
      <c r="H15" s="402"/>
      <c r="I15" s="402"/>
      <c r="J15" s="402"/>
      <c r="K15" s="402"/>
      <c r="L15" s="402"/>
      <c r="M15" s="402"/>
      <c r="N15" s="405"/>
      <c r="O15" s="398"/>
      <c r="P15" s="398"/>
    </row>
    <row r="16" spans="1:16">
      <c r="A16" s="401"/>
      <c r="B16" s="428"/>
      <c r="C16" s="403"/>
      <c r="D16" s="402"/>
      <c r="E16" s="428"/>
      <c r="F16" s="403" t="s">
        <v>701</v>
      </c>
      <c r="G16" s="429">
        <v>1942730530</v>
      </c>
      <c r="H16" s="402"/>
      <c r="I16" s="402"/>
      <c r="J16" s="402"/>
      <c r="K16" s="402"/>
      <c r="L16" s="402"/>
      <c r="M16" s="402"/>
      <c r="N16" s="405"/>
      <c r="O16" s="398"/>
      <c r="P16" s="398"/>
    </row>
    <row r="17" spans="1:16">
      <c r="A17" s="401"/>
      <c r="B17" s="402"/>
      <c r="C17" s="403"/>
      <c r="D17" s="402"/>
      <c r="E17" s="428"/>
      <c r="F17" s="403"/>
      <c r="G17" s="402"/>
      <c r="H17" s="402"/>
      <c r="I17" s="402"/>
      <c r="J17" s="402"/>
      <c r="K17" s="402"/>
      <c r="L17" s="402"/>
      <c r="M17" s="402"/>
      <c r="N17" s="405"/>
      <c r="O17" s="398"/>
      <c r="P17" s="398"/>
    </row>
    <row r="18" spans="1:16">
      <c r="A18" s="401"/>
      <c r="B18" s="402"/>
      <c r="C18" s="402"/>
      <c r="D18" s="402"/>
      <c r="E18" s="428"/>
      <c r="F18" s="428" t="s">
        <v>702</v>
      </c>
      <c r="G18" s="403">
        <v>2339374298.4200001</v>
      </c>
      <c r="H18" s="402"/>
      <c r="I18" s="402"/>
      <c r="J18" s="402"/>
      <c r="K18" s="402"/>
      <c r="L18" s="402"/>
      <c r="M18" s="402"/>
      <c r="N18" s="405"/>
      <c r="O18" s="398"/>
      <c r="P18" s="398"/>
    </row>
    <row r="19" spans="1:16">
      <c r="A19" s="401"/>
      <c r="B19" s="428"/>
      <c r="C19" s="403"/>
      <c r="D19" s="402"/>
      <c r="E19" s="428"/>
      <c r="F19" s="403"/>
      <c r="G19" s="402"/>
      <c r="H19" s="402"/>
      <c r="I19" s="402"/>
      <c r="J19" s="402"/>
      <c r="K19" s="402"/>
      <c r="L19" s="402"/>
      <c r="M19" s="402"/>
      <c r="N19" s="405"/>
      <c r="O19" s="398"/>
      <c r="P19" s="430"/>
    </row>
    <row r="20" spans="1:16">
      <c r="A20" s="401"/>
      <c r="B20" s="428"/>
      <c r="C20" s="403"/>
      <c r="D20" s="402"/>
      <c r="E20" s="428"/>
      <c r="F20" s="403"/>
      <c r="G20" s="402"/>
      <c r="H20" s="402"/>
      <c r="I20" s="429"/>
      <c r="J20" s="402"/>
      <c r="K20" s="402"/>
      <c r="L20" s="402"/>
      <c r="M20" s="402"/>
      <c r="N20" s="405"/>
      <c r="O20" s="398"/>
      <c r="P20" s="398"/>
    </row>
    <row r="21" spans="1:16">
      <c r="A21" s="401"/>
      <c r="B21" s="428"/>
      <c r="C21" s="403"/>
      <c r="D21" s="402"/>
      <c r="E21" s="428"/>
      <c r="F21" s="428" t="s">
        <v>703</v>
      </c>
      <c r="G21" s="403">
        <v>2339309700.2570071</v>
      </c>
      <c r="H21" s="402"/>
      <c r="I21" s="429"/>
      <c r="J21" s="402"/>
      <c r="K21" s="402"/>
      <c r="L21" s="402"/>
      <c r="M21" s="402"/>
      <c r="N21" s="405"/>
      <c r="O21" s="398"/>
      <c r="P21" s="398"/>
    </row>
    <row r="22" spans="1:16">
      <c r="A22" s="401"/>
      <c r="B22" s="402"/>
      <c r="C22" s="403"/>
      <c r="D22" s="402"/>
      <c r="E22" s="428"/>
      <c r="F22" s="403"/>
      <c r="G22" s="402"/>
      <c r="H22" s="402"/>
      <c r="I22" s="402"/>
      <c r="J22" s="402"/>
      <c r="K22" s="402"/>
      <c r="L22" s="402"/>
      <c r="M22" s="402"/>
      <c r="N22" s="405"/>
      <c r="O22" s="398"/>
      <c r="P22" s="398"/>
    </row>
    <row r="23" spans="1:16" ht="13.5" customHeight="1" thickBot="1">
      <c r="A23" s="431"/>
      <c r="B23" s="432"/>
      <c r="C23" s="433"/>
      <c r="D23" s="432"/>
      <c r="E23" s="434"/>
      <c r="F23" s="433"/>
      <c r="G23" s="432"/>
      <c r="H23" s="432"/>
      <c r="I23" s="432"/>
      <c r="J23" s="432"/>
      <c r="K23" s="432"/>
      <c r="L23" s="432"/>
      <c r="M23" s="432"/>
      <c r="N23" s="435"/>
      <c r="O23" s="398"/>
      <c r="P23" s="398"/>
    </row>
    <row r="24" spans="1:16">
      <c r="A24" s="417"/>
      <c r="B24" s="398"/>
      <c r="C24" s="422"/>
      <c r="D24" s="398"/>
      <c r="E24" s="398"/>
      <c r="F24" s="422"/>
      <c r="G24" s="398"/>
      <c r="H24" s="398"/>
      <c r="I24" s="398"/>
      <c r="J24" s="398"/>
      <c r="K24" s="398"/>
      <c r="L24" s="398"/>
      <c r="M24" s="398"/>
      <c r="N24" s="398"/>
      <c r="O24" s="398"/>
      <c r="P24" s="398"/>
    </row>
    <row r="25" spans="1:16">
      <c r="A25" s="417"/>
      <c r="B25" s="430"/>
      <c r="C25" s="422"/>
      <c r="D25" s="398"/>
      <c r="E25" s="398"/>
      <c r="F25" s="422"/>
      <c r="G25" s="430"/>
      <c r="H25" s="398"/>
      <c r="I25" s="398"/>
      <c r="J25" s="398"/>
      <c r="K25" s="398"/>
      <c r="L25" s="398"/>
      <c r="M25" s="398"/>
      <c r="N25" s="398"/>
      <c r="O25" s="398"/>
      <c r="P25" s="398"/>
    </row>
    <row r="26" spans="1:16">
      <c r="A26" s="417"/>
      <c r="B26" s="398"/>
      <c r="C26" s="422"/>
      <c r="D26" s="398"/>
      <c r="E26" s="398"/>
      <c r="F26" s="422"/>
      <c r="G26" s="398"/>
      <c r="H26" s="398"/>
      <c r="I26" s="398"/>
      <c r="J26" s="398"/>
      <c r="K26" s="398"/>
      <c r="L26" s="398"/>
      <c r="M26" s="398"/>
      <c r="N26" s="398"/>
      <c r="O26" s="398"/>
      <c r="P26" s="398"/>
    </row>
    <row r="27" spans="1:16" ht="13.5" customHeight="1" thickBot="1">
      <c r="A27" s="417"/>
      <c r="B27" s="398"/>
      <c r="C27" s="422"/>
      <c r="D27" s="398"/>
      <c r="E27" s="398"/>
      <c r="F27" s="422"/>
      <c r="G27" s="398"/>
      <c r="H27" s="398"/>
      <c r="I27" s="398"/>
      <c r="J27" s="398"/>
      <c r="K27" s="398"/>
      <c r="L27" s="398"/>
      <c r="M27" s="398"/>
      <c r="N27" s="398"/>
      <c r="O27" s="398"/>
      <c r="P27" s="398"/>
    </row>
    <row r="28" spans="1:16">
      <c r="A28" s="436" t="s">
        <v>603</v>
      </c>
      <c r="B28" s="437"/>
      <c r="C28" s="437"/>
      <c r="D28" s="437"/>
      <c r="E28" s="437"/>
      <c r="F28" s="437"/>
      <c r="G28" s="436" t="s">
        <v>732</v>
      </c>
      <c r="H28" s="437"/>
      <c r="I28" s="437"/>
      <c r="J28" s="437"/>
      <c r="K28" s="437"/>
      <c r="L28" s="437"/>
      <c r="M28" s="437"/>
      <c r="N28" s="438"/>
      <c r="O28" s="398"/>
      <c r="P28" s="398"/>
    </row>
    <row r="29" spans="1:16">
      <c r="A29" s="439" t="s">
        <v>603</v>
      </c>
      <c r="B29" s="440"/>
      <c r="C29" s="440"/>
      <c r="D29" s="440"/>
      <c r="E29" s="440"/>
      <c r="F29" s="440"/>
      <c r="G29" s="439" t="s">
        <v>555</v>
      </c>
      <c r="H29" s="440"/>
      <c r="I29" s="440"/>
      <c r="J29" s="440"/>
      <c r="K29" s="440"/>
      <c r="L29" s="440"/>
      <c r="M29" s="440"/>
      <c r="N29" s="441"/>
      <c r="O29" s="398"/>
      <c r="P29" s="398"/>
    </row>
    <row r="30" spans="1:16">
      <c r="A30" s="439" t="s">
        <v>603</v>
      </c>
      <c r="B30" s="440"/>
      <c r="C30" s="440"/>
      <c r="D30" s="440"/>
      <c r="E30" s="440"/>
      <c r="F30" s="440"/>
      <c r="G30" s="439" t="s">
        <v>687</v>
      </c>
      <c r="H30" s="440"/>
      <c r="I30" s="440"/>
      <c r="J30" s="440"/>
      <c r="K30" s="440"/>
      <c r="L30" s="440"/>
      <c r="M30" s="440"/>
      <c r="N30" s="441"/>
      <c r="O30" s="398"/>
      <c r="P30" s="398"/>
    </row>
    <row r="31" spans="1:16">
      <c r="A31" s="439" t="s">
        <v>603</v>
      </c>
      <c r="B31" s="440"/>
      <c r="C31" s="440"/>
      <c r="D31" s="440"/>
      <c r="E31" s="440"/>
      <c r="F31" s="440"/>
      <c r="G31" s="440" t="s">
        <v>331</v>
      </c>
      <c r="H31" s="440"/>
      <c r="I31" s="440"/>
      <c r="J31" s="440"/>
      <c r="K31" s="440"/>
      <c r="L31" s="440"/>
      <c r="M31" s="440"/>
      <c r="N31" s="441"/>
      <c r="O31" s="398"/>
      <c r="P31" s="398"/>
    </row>
    <row r="32" spans="1:16">
      <c r="A32" s="442"/>
      <c r="B32" s="398"/>
      <c r="C32" s="443"/>
      <c r="D32" s="398"/>
      <c r="E32" s="398"/>
      <c r="F32" s="443"/>
      <c r="G32" s="398"/>
      <c r="H32" s="398"/>
      <c r="I32" s="398"/>
      <c r="J32" s="398"/>
      <c r="K32" s="398"/>
      <c r="L32" s="398"/>
      <c r="M32" s="398"/>
      <c r="N32" s="444"/>
      <c r="O32" s="398"/>
      <c r="P32" s="398"/>
    </row>
    <row r="33" spans="1:16">
      <c r="A33" s="442"/>
      <c r="B33" s="398"/>
      <c r="C33" s="443"/>
      <c r="D33" s="398"/>
      <c r="E33" s="398"/>
      <c r="F33" s="443"/>
      <c r="G33" s="398"/>
      <c r="H33" s="398"/>
      <c r="I33" s="398"/>
      <c r="J33" s="398"/>
      <c r="K33" s="398"/>
      <c r="L33" s="398"/>
      <c r="M33" s="398"/>
      <c r="N33" s="444"/>
      <c r="O33" s="398"/>
      <c r="P33" s="398"/>
    </row>
    <row r="34" spans="1:16">
      <c r="A34" s="442"/>
      <c r="B34" s="398"/>
      <c r="C34" s="443"/>
      <c r="D34" s="398"/>
      <c r="E34" s="398"/>
      <c r="F34" s="443"/>
      <c r="G34" s="398"/>
      <c r="H34" s="398"/>
      <c r="I34" s="398"/>
      <c r="J34" s="398"/>
      <c r="K34" s="398"/>
      <c r="L34" s="398"/>
      <c r="M34" s="398"/>
      <c r="N34" s="444"/>
      <c r="O34" s="398"/>
      <c r="P34" s="398"/>
    </row>
    <row r="35" spans="1:16">
      <c r="A35" s="442"/>
      <c r="B35" s="398"/>
      <c r="C35" s="443"/>
      <c r="D35" s="398"/>
      <c r="E35" s="398"/>
      <c r="F35" s="443"/>
      <c r="G35" s="398"/>
      <c r="H35" s="398"/>
      <c r="I35" s="398"/>
      <c r="J35" s="398"/>
      <c r="K35" s="398"/>
      <c r="L35" s="398"/>
      <c r="M35" s="398"/>
      <c r="N35" s="444"/>
      <c r="O35" s="398"/>
      <c r="P35" s="398"/>
    </row>
    <row r="36" spans="1:16">
      <c r="A36" s="442"/>
      <c r="B36" s="398"/>
      <c r="C36" s="443"/>
      <c r="D36" s="398"/>
      <c r="E36" s="398"/>
      <c r="F36" s="443"/>
      <c r="G36" s="398"/>
      <c r="H36" s="398"/>
      <c r="I36" s="398"/>
      <c r="J36" s="398"/>
      <c r="K36" s="398"/>
      <c r="L36" s="398"/>
      <c r="M36" s="398"/>
      <c r="N36" s="444"/>
      <c r="O36" s="398"/>
      <c r="P36" s="398"/>
    </row>
    <row r="37" spans="1:16">
      <c r="A37" s="442"/>
      <c r="B37" s="398"/>
      <c r="C37" s="443"/>
      <c r="D37" s="398"/>
      <c r="E37" s="398"/>
      <c r="F37" s="443"/>
      <c r="G37" s="398"/>
      <c r="H37" s="398"/>
      <c r="I37" s="398"/>
      <c r="J37" s="398"/>
      <c r="K37" s="398"/>
      <c r="L37" s="398"/>
      <c r="M37" s="398"/>
      <c r="N37" s="444"/>
      <c r="O37" s="398"/>
      <c r="P37" s="398"/>
    </row>
    <row r="38" spans="1:16">
      <c r="A38" s="442"/>
      <c r="B38" s="398"/>
      <c r="C38" s="443"/>
      <c r="D38" s="398"/>
      <c r="E38" s="398"/>
      <c r="F38" s="443"/>
      <c r="G38" s="398"/>
      <c r="H38" s="398"/>
      <c r="I38" s="398"/>
      <c r="J38" s="398"/>
      <c r="K38" s="398"/>
      <c r="L38" s="398"/>
      <c r="M38" s="398"/>
      <c r="N38" s="444"/>
      <c r="O38" s="398"/>
      <c r="P38" s="398"/>
    </row>
    <row r="39" spans="1:16">
      <c r="A39" s="442"/>
      <c r="B39" s="398"/>
      <c r="C39" s="443"/>
      <c r="D39" s="398"/>
      <c r="E39" s="398"/>
      <c r="F39" s="443"/>
      <c r="G39" s="398"/>
      <c r="H39" s="398"/>
      <c r="I39" s="398"/>
      <c r="J39" s="398"/>
      <c r="K39" s="398"/>
      <c r="L39" s="398"/>
      <c r="M39" s="398"/>
      <c r="N39" s="444"/>
      <c r="O39" s="398"/>
      <c r="P39" s="398"/>
    </row>
    <row r="40" spans="1:16">
      <c r="A40" s="442"/>
      <c r="B40" s="398"/>
      <c r="C40" s="443"/>
      <c r="D40" s="398"/>
      <c r="E40" s="398"/>
      <c r="F40" s="443"/>
      <c r="G40" s="398"/>
      <c r="H40" s="398"/>
      <c r="I40" s="398"/>
      <c r="J40" s="398"/>
      <c r="K40" s="398"/>
      <c r="L40" s="398"/>
      <c r="M40" s="398"/>
      <c r="N40" s="444"/>
      <c r="O40" s="398"/>
      <c r="P40" s="398"/>
    </row>
    <row r="41" spans="1:16">
      <c r="A41" s="442"/>
      <c r="B41" s="398"/>
      <c r="C41" s="443"/>
      <c r="D41" s="398"/>
      <c r="E41" s="398"/>
      <c r="F41" s="443"/>
      <c r="G41" s="398"/>
      <c r="H41" s="398"/>
      <c r="I41" s="398"/>
      <c r="J41" s="398"/>
      <c r="K41" s="398"/>
      <c r="L41" s="398"/>
      <c r="M41" s="398"/>
      <c r="N41" s="444"/>
      <c r="O41" s="398"/>
      <c r="P41" s="398"/>
    </row>
    <row r="42" spans="1:16">
      <c r="A42" s="442"/>
      <c r="B42" s="398"/>
      <c r="C42" s="443"/>
      <c r="D42" s="398"/>
      <c r="E42" s="398"/>
      <c r="F42" s="443"/>
      <c r="G42" s="398"/>
      <c r="H42" s="398"/>
      <c r="I42" s="398"/>
      <c r="J42" s="398"/>
      <c r="K42" s="398"/>
      <c r="L42" s="398"/>
      <c r="M42" s="398"/>
      <c r="N42" s="444"/>
      <c r="O42" s="398"/>
      <c r="P42" s="398"/>
    </row>
    <row r="43" spans="1:16">
      <c r="A43" s="442"/>
      <c r="B43" s="398"/>
      <c r="C43" s="443"/>
      <c r="D43" s="398"/>
      <c r="E43" s="398"/>
      <c r="F43" s="443"/>
      <c r="G43" s="398"/>
      <c r="H43" s="398"/>
      <c r="I43" s="398"/>
      <c r="J43" s="398"/>
      <c r="K43" s="398"/>
      <c r="L43" s="398"/>
      <c r="M43" s="398"/>
      <c r="N43" s="444"/>
      <c r="O43" s="398"/>
      <c r="P43" s="398"/>
    </row>
    <row r="44" spans="1:16">
      <c r="A44" s="442"/>
      <c r="B44" s="398"/>
      <c r="C44" s="443"/>
      <c r="D44" s="398"/>
      <c r="E44" s="398"/>
      <c r="F44" s="443"/>
      <c r="G44" s="398"/>
      <c r="H44" s="398"/>
      <c r="I44" s="398"/>
      <c r="J44" s="398"/>
      <c r="K44" s="398"/>
      <c r="L44" s="398"/>
      <c r="M44" s="398"/>
      <c r="N44" s="444"/>
      <c r="O44" s="398"/>
      <c r="P44" s="398"/>
    </row>
    <row r="45" spans="1:16">
      <c r="A45" s="442"/>
      <c r="B45" s="398"/>
      <c r="C45" s="443"/>
      <c r="D45" s="398"/>
      <c r="E45" s="398"/>
      <c r="F45" s="443"/>
      <c r="G45" s="398"/>
      <c r="H45" s="398"/>
      <c r="I45" s="398"/>
      <c r="J45" s="398"/>
      <c r="K45" s="398"/>
      <c r="L45" s="398"/>
      <c r="M45" s="398"/>
      <c r="N45" s="444"/>
      <c r="O45" s="398"/>
      <c r="P45" s="398"/>
    </row>
    <row r="46" spans="1:16">
      <c r="A46" s="442"/>
      <c r="B46" s="398"/>
      <c r="C46" s="443"/>
      <c r="D46" s="398"/>
      <c r="E46" s="398"/>
      <c r="F46" s="443"/>
      <c r="G46" s="398"/>
      <c r="H46" s="398"/>
      <c r="I46" s="398"/>
      <c r="J46" s="398"/>
      <c r="K46" s="398"/>
      <c r="L46" s="398"/>
      <c r="M46" s="398"/>
      <c r="N46" s="444"/>
      <c r="O46" s="398"/>
      <c r="P46" s="398"/>
    </row>
    <row r="47" spans="1:16">
      <c r="A47" s="442"/>
      <c r="B47" s="398"/>
      <c r="C47" s="443"/>
      <c r="D47" s="398"/>
      <c r="E47" s="398"/>
      <c r="F47" s="443"/>
      <c r="G47" s="398"/>
      <c r="H47" s="398"/>
      <c r="I47" s="398"/>
      <c r="J47" s="398"/>
      <c r="K47" s="398"/>
      <c r="L47" s="398"/>
      <c r="M47" s="398"/>
      <c r="N47" s="444"/>
      <c r="O47" s="398"/>
      <c r="P47" s="398"/>
    </row>
    <row r="48" spans="1:16">
      <c r="A48" s="442"/>
      <c r="B48" s="398"/>
      <c r="C48" s="443"/>
      <c r="D48" s="398"/>
      <c r="E48" s="398"/>
      <c r="F48" s="443"/>
      <c r="G48" s="398"/>
      <c r="H48" s="398"/>
      <c r="I48" s="398"/>
      <c r="J48" s="398"/>
      <c r="K48" s="398"/>
      <c r="L48" s="398"/>
      <c r="M48" s="398"/>
      <c r="N48" s="444"/>
      <c r="O48" s="398"/>
      <c r="P48" s="398"/>
    </row>
    <row r="49" spans="1:16">
      <c r="A49" s="442"/>
      <c r="B49" s="398"/>
      <c r="C49" s="443"/>
      <c r="D49" s="398"/>
      <c r="E49" s="398"/>
      <c r="F49" s="443"/>
      <c r="G49" s="398"/>
      <c r="H49" s="398"/>
      <c r="I49" s="398"/>
      <c r="J49" s="398"/>
      <c r="K49" s="398"/>
      <c r="L49" s="398"/>
      <c r="M49" s="398"/>
      <c r="N49" s="444"/>
      <c r="O49" s="398"/>
      <c r="P49" s="398"/>
    </row>
    <row r="50" spans="1:16">
      <c r="A50" s="442"/>
      <c r="B50" s="398"/>
      <c r="C50" s="443"/>
      <c r="D50" s="398"/>
      <c r="E50" s="398"/>
      <c r="F50" s="443"/>
      <c r="G50" s="398"/>
      <c r="H50" s="398"/>
      <c r="I50" s="398"/>
      <c r="J50" s="398"/>
      <c r="K50" s="398"/>
      <c r="L50" s="398"/>
      <c r="M50" s="398"/>
      <c r="N50" s="444"/>
      <c r="O50" s="398"/>
      <c r="P50" s="398"/>
    </row>
    <row r="51" spans="1:16">
      <c r="A51" s="442"/>
      <c r="B51" s="398"/>
      <c r="C51" s="443"/>
      <c r="D51" s="398"/>
      <c r="E51" s="398"/>
      <c r="F51" s="443"/>
      <c r="G51" s="398"/>
      <c r="H51" s="398"/>
      <c r="I51" s="398"/>
      <c r="J51" s="398"/>
      <c r="K51" s="398"/>
      <c r="L51" s="398"/>
      <c r="M51" s="398"/>
      <c r="N51" s="444"/>
      <c r="O51" s="398"/>
      <c r="P51" s="398"/>
    </row>
    <row r="52" spans="1:16">
      <c r="A52" s="442"/>
      <c r="B52" s="398"/>
      <c r="C52" s="443"/>
      <c r="D52" s="398"/>
      <c r="E52" s="398"/>
      <c r="F52" s="443"/>
      <c r="G52" s="398"/>
      <c r="H52" s="398"/>
      <c r="I52" s="398"/>
      <c r="J52" s="398"/>
      <c r="K52" s="398"/>
      <c r="L52" s="398"/>
      <c r="M52" s="398"/>
      <c r="N52" s="444"/>
      <c r="O52" s="398"/>
      <c r="P52" s="398"/>
    </row>
    <row r="53" spans="1:16">
      <c r="A53" s="442"/>
      <c r="B53" s="398"/>
      <c r="C53" s="443"/>
      <c r="D53" s="398"/>
      <c r="E53" s="398"/>
      <c r="F53" s="443"/>
      <c r="G53" s="398"/>
      <c r="H53" s="398"/>
      <c r="I53" s="398"/>
      <c r="J53" s="398"/>
      <c r="K53" s="398"/>
      <c r="L53" s="398"/>
      <c r="M53" s="398"/>
      <c r="N53" s="444"/>
      <c r="O53" s="398"/>
      <c r="P53" s="398"/>
    </row>
    <row r="54" spans="1:16">
      <c r="A54" s="442"/>
      <c r="B54" s="398"/>
      <c r="C54" s="443"/>
      <c r="D54" s="398"/>
      <c r="E54" s="398"/>
      <c r="F54" s="443"/>
      <c r="G54" s="398"/>
      <c r="H54" s="398"/>
      <c r="I54" s="398"/>
      <c r="J54" s="398"/>
      <c r="K54" s="398"/>
      <c r="L54" s="398"/>
      <c r="M54" s="398"/>
      <c r="N54" s="444"/>
      <c r="O54" s="398"/>
      <c r="P54" s="398"/>
    </row>
    <row r="55" spans="1:16">
      <c r="A55" s="442"/>
      <c r="B55" s="398"/>
      <c r="C55" s="443"/>
      <c r="D55" s="398"/>
      <c r="E55" s="398"/>
      <c r="F55" s="443"/>
      <c r="G55" s="398"/>
      <c r="H55" s="398"/>
      <c r="I55" s="398"/>
      <c r="J55" s="398"/>
      <c r="K55" s="398"/>
      <c r="L55" s="398"/>
      <c r="M55" s="398"/>
      <c r="N55" s="444"/>
      <c r="O55" s="398"/>
      <c r="P55" s="398"/>
    </row>
    <row r="56" spans="1:16" ht="15">
      <c r="A56" s="445"/>
      <c r="B56" s="446"/>
      <c r="C56" s="447"/>
      <c r="D56" s="447"/>
      <c r="E56" s="447"/>
      <c r="F56" s="446" t="s">
        <v>704</v>
      </c>
      <c r="G56" s="447"/>
      <c r="H56" s="447"/>
      <c r="I56" s="447"/>
      <c r="J56" s="448"/>
      <c r="K56" s="446"/>
      <c r="L56" s="449" t="s">
        <v>688</v>
      </c>
      <c r="M56" s="447"/>
      <c r="N56" s="448"/>
      <c r="O56" s="398"/>
      <c r="P56" s="398"/>
    </row>
    <row r="57" spans="1:16" s="392" customFormat="1" ht="26.25">
      <c r="A57" s="450"/>
      <c r="B57" s="451" t="s">
        <v>330</v>
      </c>
      <c r="C57" s="452" t="s">
        <v>690</v>
      </c>
      <c r="D57" s="451" t="s">
        <v>177</v>
      </c>
      <c r="E57" s="452" t="s">
        <v>106</v>
      </c>
      <c r="F57" s="451" t="s">
        <v>693</v>
      </c>
      <c r="G57" s="451" t="s">
        <v>84</v>
      </c>
      <c r="H57" s="451" t="s">
        <v>694</v>
      </c>
      <c r="I57" s="453" t="s">
        <v>695</v>
      </c>
      <c r="J57" s="451" t="s">
        <v>705</v>
      </c>
      <c r="K57" s="454" t="s">
        <v>691</v>
      </c>
      <c r="L57" s="455" t="s">
        <v>692</v>
      </c>
      <c r="M57" s="451" t="s">
        <v>696</v>
      </c>
      <c r="N57" s="456" t="s">
        <v>697</v>
      </c>
      <c r="O57" s="417"/>
      <c r="P57" s="417"/>
    </row>
    <row r="58" spans="1:16" ht="26.25">
      <c r="A58" s="450" t="s">
        <v>699</v>
      </c>
      <c r="B58" s="457"/>
      <c r="C58" s="457"/>
      <c r="D58" s="457"/>
      <c r="E58" s="457"/>
      <c r="F58" s="457"/>
      <c r="G58" s="457"/>
      <c r="H58" s="457"/>
      <c r="I58" s="458"/>
      <c r="J58" s="457"/>
      <c r="K58" s="459">
        <v>2.5212182669513101E-2</v>
      </c>
      <c r="L58" s="457">
        <v>0.26922058511120428</v>
      </c>
      <c r="M58" s="457">
        <v>0.59382603978535309</v>
      </c>
      <c r="N58" s="460">
        <v>0.11174119243392958</v>
      </c>
      <c r="O58" s="398"/>
      <c r="P58" s="398"/>
    </row>
    <row r="59" spans="1:16" ht="26.25" customHeight="1" thickBot="1">
      <c r="A59" s="461" t="s">
        <v>700</v>
      </c>
      <c r="B59" s="462">
        <v>1.1429479249241379E-2</v>
      </c>
      <c r="C59" s="462">
        <v>0.65458198118797817</v>
      </c>
      <c r="D59" s="462">
        <v>2.1345716259995773E-3</v>
      </c>
      <c r="E59" s="462">
        <v>1.1905606562750927E-3</v>
      </c>
      <c r="F59" s="462">
        <v>7.7042132300815047E-3</v>
      </c>
      <c r="G59" s="462">
        <v>1.4594569164523787E-2</v>
      </c>
      <c r="H59" s="462">
        <v>4.3199321745243983E-2</v>
      </c>
      <c r="I59" s="463">
        <v>0.2406856570067831</v>
      </c>
      <c r="J59" s="462">
        <v>2.447964613387342E-2</v>
      </c>
      <c r="K59" s="464"/>
      <c r="L59" s="462"/>
      <c r="M59" s="462"/>
      <c r="N59" s="465"/>
      <c r="O59" s="398"/>
      <c r="P59" s="398"/>
    </row>
    <row r="60" spans="1:16">
      <c r="A60" s="417"/>
      <c r="B60" s="398"/>
      <c r="C60" s="422"/>
      <c r="D60" s="398"/>
      <c r="E60" s="398"/>
      <c r="F60" s="422"/>
      <c r="G60" s="398"/>
      <c r="H60" s="398"/>
      <c r="I60" s="398"/>
      <c r="J60" s="398"/>
      <c r="K60" s="398"/>
      <c r="L60" s="398"/>
      <c r="M60" s="398"/>
      <c r="N60" s="398"/>
      <c r="O60" s="398"/>
      <c r="P60" s="398"/>
    </row>
    <row r="61" spans="1:16" ht="18">
      <c r="A61" s="1023" t="s">
        <v>918</v>
      </c>
      <c r="B61" s="398"/>
      <c r="C61" s="422"/>
      <c r="D61" s="398"/>
      <c r="E61" s="398"/>
      <c r="F61" s="422"/>
      <c r="G61" s="398"/>
      <c r="H61" s="398"/>
      <c r="I61" s="398"/>
      <c r="J61" s="398"/>
      <c r="K61" s="398"/>
      <c r="L61" s="398"/>
      <c r="M61" s="398"/>
      <c r="N61" s="398"/>
      <c r="O61" s="398"/>
      <c r="P61" s="398"/>
    </row>
    <row r="62" spans="1:16">
      <c r="A62" s="417"/>
      <c r="B62" s="398"/>
      <c r="C62" s="422"/>
      <c r="D62" s="398"/>
      <c r="E62" s="398"/>
      <c r="F62" s="422"/>
      <c r="G62" s="398"/>
      <c r="H62" s="398"/>
      <c r="I62" s="398"/>
      <c r="J62" s="398"/>
      <c r="K62" s="398"/>
      <c r="L62" s="398"/>
      <c r="M62" s="398"/>
      <c r="N62" s="398"/>
      <c r="O62" s="398"/>
      <c r="P62" s="398"/>
    </row>
    <row r="63" spans="1:16">
      <c r="A63" s="417"/>
      <c r="B63" s="398"/>
      <c r="C63" s="422"/>
      <c r="D63" s="398"/>
      <c r="E63" s="398"/>
      <c r="F63" s="422"/>
      <c r="G63" s="398"/>
      <c r="H63" s="398"/>
      <c r="I63" s="398"/>
      <c r="J63" s="398"/>
      <c r="K63" s="398"/>
      <c r="L63" s="398"/>
      <c r="M63" s="398"/>
      <c r="N63" s="398"/>
      <c r="O63" s="398"/>
      <c r="P63" s="398"/>
    </row>
    <row r="64" spans="1:16">
      <c r="A64" s="417"/>
      <c r="B64" s="398"/>
      <c r="C64" s="422"/>
      <c r="D64" s="398"/>
      <c r="E64" s="398"/>
      <c r="F64" s="422"/>
      <c r="G64" s="398"/>
      <c r="H64" s="398"/>
      <c r="I64" s="398"/>
      <c r="J64" s="398"/>
      <c r="K64" s="398"/>
      <c r="L64" s="398"/>
      <c r="M64" s="398"/>
      <c r="N64" s="398"/>
      <c r="O64" s="398"/>
      <c r="P64" s="398"/>
    </row>
    <row r="65" spans="1:16">
      <c r="A65" s="417"/>
      <c r="B65" s="398"/>
      <c r="C65" s="422"/>
      <c r="D65" s="398"/>
      <c r="E65" s="398"/>
      <c r="F65" s="422"/>
      <c r="G65" s="398"/>
      <c r="H65" s="398"/>
      <c r="I65" s="398"/>
      <c r="J65" s="398"/>
      <c r="K65" s="398"/>
      <c r="L65" s="398"/>
      <c r="M65" s="398"/>
      <c r="N65" s="398"/>
      <c r="O65" s="398"/>
      <c r="P65" s="398"/>
    </row>
    <row r="66" spans="1:16">
      <c r="A66" s="417"/>
      <c r="B66" s="398"/>
      <c r="C66" s="422"/>
      <c r="D66" s="398"/>
      <c r="E66" s="398"/>
      <c r="F66" s="422"/>
      <c r="G66" s="398"/>
      <c r="H66" s="398"/>
      <c r="I66" s="398"/>
      <c r="J66" s="398"/>
      <c r="K66" s="398"/>
      <c r="L66" s="398"/>
      <c r="M66" s="398"/>
      <c r="N66" s="398"/>
      <c r="O66" s="398"/>
      <c r="P66" s="398"/>
    </row>
    <row r="67" spans="1:16">
      <c r="A67" s="417"/>
      <c r="B67" s="398"/>
      <c r="C67" s="422"/>
      <c r="D67" s="398"/>
      <c r="E67" s="398"/>
      <c r="F67" s="422"/>
      <c r="G67" s="398"/>
      <c r="H67" s="398"/>
      <c r="I67" s="398"/>
      <c r="J67" s="398"/>
      <c r="K67" s="398"/>
      <c r="L67" s="398"/>
      <c r="M67" s="398"/>
      <c r="N67" s="398"/>
      <c r="O67" s="398"/>
      <c r="P67" s="398"/>
    </row>
    <row r="68" spans="1:16">
      <c r="A68" s="417"/>
      <c r="B68" s="398"/>
      <c r="C68" s="422"/>
      <c r="D68" s="398"/>
      <c r="E68" s="398"/>
      <c r="F68" s="422"/>
      <c r="G68" s="398"/>
      <c r="H68" s="398"/>
      <c r="I68" s="398"/>
      <c r="J68" s="398"/>
      <c r="K68" s="398"/>
      <c r="L68" s="398"/>
      <c r="M68" s="398"/>
      <c r="N68" s="398"/>
      <c r="O68" s="398"/>
      <c r="P68" s="398"/>
    </row>
    <row r="69" spans="1:16">
      <c r="A69" s="417"/>
      <c r="B69" s="398"/>
      <c r="C69" s="422"/>
      <c r="D69" s="398"/>
      <c r="E69" s="398"/>
      <c r="F69" s="422"/>
      <c r="G69" s="398"/>
      <c r="H69" s="398"/>
      <c r="I69" s="398"/>
      <c r="J69" s="398"/>
      <c r="K69" s="398"/>
      <c r="L69" s="398"/>
      <c r="M69" s="398"/>
      <c r="N69" s="398"/>
      <c r="O69" s="398"/>
      <c r="P69" s="398"/>
    </row>
    <row r="70" spans="1:16">
      <c r="A70" s="417"/>
      <c r="B70" s="398"/>
      <c r="C70" s="422"/>
      <c r="D70" s="398"/>
      <c r="E70" s="398"/>
      <c r="F70" s="422"/>
      <c r="G70" s="398"/>
      <c r="H70" s="398"/>
      <c r="I70" s="398"/>
      <c r="J70" s="398"/>
      <c r="K70" s="398"/>
      <c r="L70" s="398"/>
      <c r="M70" s="398"/>
      <c r="N70" s="398"/>
      <c r="O70" s="398"/>
      <c r="P70" s="398"/>
    </row>
    <row r="71" spans="1:16">
      <c r="A71" s="417"/>
      <c r="B71" s="398"/>
      <c r="C71" s="422"/>
      <c r="D71" s="398"/>
      <c r="E71" s="398"/>
      <c r="F71" s="422"/>
      <c r="G71" s="398"/>
      <c r="H71" s="398"/>
      <c r="I71" s="398"/>
      <c r="J71" s="398"/>
      <c r="K71" s="398"/>
      <c r="L71" s="398"/>
      <c r="M71" s="398"/>
      <c r="N71" s="398"/>
      <c r="O71" s="398"/>
      <c r="P71" s="398"/>
    </row>
    <row r="72" spans="1:16">
      <c r="A72" s="417"/>
      <c r="B72" s="398"/>
      <c r="C72" s="422"/>
      <c r="D72" s="398"/>
      <c r="E72" s="398"/>
      <c r="F72" s="422"/>
      <c r="G72" s="398"/>
      <c r="H72" s="398"/>
      <c r="I72" s="398"/>
      <c r="J72" s="398"/>
      <c r="K72" s="398"/>
      <c r="L72" s="398"/>
      <c r="M72" s="398"/>
      <c r="N72" s="398"/>
      <c r="O72" s="398"/>
      <c r="P72" s="398"/>
    </row>
    <row r="73" spans="1:16">
      <c r="A73" s="417"/>
      <c r="B73" s="398"/>
      <c r="C73" s="422"/>
      <c r="D73" s="398"/>
      <c r="E73" s="398"/>
      <c r="F73" s="422"/>
      <c r="G73" s="398"/>
      <c r="H73" s="398"/>
      <c r="I73" s="398"/>
      <c r="J73" s="398"/>
      <c r="K73" s="398"/>
      <c r="L73" s="398"/>
      <c r="M73" s="398"/>
      <c r="N73" s="398"/>
      <c r="O73" s="398"/>
      <c r="P73" s="398"/>
    </row>
    <row r="74" spans="1:16">
      <c r="A74" s="417"/>
      <c r="B74" s="398"/>
      <c r="C74" s="422"/>
      <c r="D74" s="398"/>
      <c r="E74" s="398"/>
      <c r="F74" s="422"/>
      <c r="G74" s="398"/>
      <c r="H74" s="398"/>
      <c r="I74" s="398"/>
      <c r="J74" s="398"/>
      <c r="K74" s="398"/>
      <c r="L74" s="398"/>
      <c r="M74" s="398"/>
      <c r="N74" s="398"/>
      <c r="O74" s="398"/>
      <c r="P74" s="398"/>
    </row>
    <row r="75" spans="1:16">
      <c r="A75" s="417"/>
      <c r="B75" s="398"/>
      <c r="C75" s="422"/>
      <c r="D75" s="398"/>
      <c r="E75" s="398"/>
      <c r="F75" s="422"/>
      <c r="G75" s="398"/>
      <c r="H75" s="398"/>
      <c r="I75" s="398"/>
      <c r="J75" s="398"/>
      <c r="K75" s="398"/>
      <c r="L75" s="398"/>
      <c r="M75" s="398"/>
      <c r="N75" s="398"/>
      <c r="O75" s="398"/>
      <c r="P75" s="398"/>
    </row>
    <row r="76" spans="1:16">
      <c r="A76" s="417"/>
      <c r="B76" s="398"/>
      <c r="C76" s="422"/>
      <c r="D76" s="398"/>
      <c r="E76" s="398"/>
      <c r="F76" s="422"/>
      <c r="G76" s="398"/>
      <c r="H76" s="398"/>
      <c r="I76" s="398"/>
      <c r="J76" s="398"/>
      <c r="K76" s="398"/>
      <c r="L76" s="398"/>
      <c r="M76" s="398"/>
      <c r="N76" s="398"/>
      <c r="O76" s="398"/>
      <c r="P76" s="398"/>
    </row>
    <row r="77" spans="1:16">
      <c r="A77" s="417"/>
      <c r="B77" s="398"/>
      <c r="C77" s="422"/>
      <c r="D77" s="398"/>
      <c r="E77" s="398"/>
      <c r="F77" s="422"/>
      <c r="G77" s="398"/>
      <c r="H77" s="398"/>
      <c r="I77" s="398"/>
      <c r="J77" s="398"/>
      <c r="K77" s="398"/>
      <c r="L77" s="398"/>
      <c r="M77" s="398"/>
      <c r="N77" s="398"/>
      <c r="O77" s="398"/>
      <c r="P77" s="398"/>
    </row>
    <row r="78" spans="1:16">
      <c r="A78" s="417"/>
      <c r="B78" s="398"/>
      <c r="C78" s="422"/>
      <c r="D78" s="398"/>
      <c r="E78" s="398"/>
      <c r="F78" s="422"/>
      <c r="G78" s="398"/>
      <c r="H78" s="398"/>
      <c r="I78" s="398"/>
      <c r="J78" s="398"/>
      <c r="K78" s="398"/>
      <c r="L78" s="398"/>
      <c r="M78" s="398"/>
      <c r="N78" s="398"/>
      <c r="O78" s="398"/>
      <c r="P78" s="398"/>
    </row>
    <row r="79" spans="1:16">
      <c r="A79" s="417"/>
      <c r="B79" s="398"/>
      <c r="C79" s="422"/>
      <c r="D79" s="398"/>
      <c r="E79" s="398"/>
      <c r="F79" s="422"/>
      <c r="G79" s="398"/>
      <c r="H79" s="398"/>
      <c r="I79" s="398"/>
      <c r="J79" s="398"/>
      <c r="K79" s="398"/>
      <c r="L79" s="398"/>
      <c r="M79" s="398"/>
      <c r="N79" s="398"/>
      <c r="O79" s="398"/>
      <c r="P79" s="398"/>
    </row>
    <row r="80" spans="1:16">
      <c r="A80" s="417"/>
      <c r="B80" s="398"/>
      <c r="C80" s="422"/>
      <c r="D80" s="398"/>
      <c r="E80" s="398"/>
      <c r="F80" s="422"/>
      <c r="G80" s="398"/>
      <c r="H80" s="398"/>
      <c r="I80" s="398"/>
      <c r="J80" s="398"/>
      <c r="K80" s="398"/>
      <c r="L80" s="398"/>
      <c r="M80" s="398"/>
      <c r="N80" s="398"/>
      <c r="O80" s="398"/>
      <c r="P80" s="398"/>
    </row>
    <row r="81" spans="1:16">
      <c r="A81" s="417"/>
      <c r="B81" s="398"/>
      <c r="C81" s="422"/>
      <c r="D81" s="398"/>
      <c r="E81" s="398"/>
      <c r="F81" s="422"/>
      <c r="G81" s="398"/>
      <c r="H81" s="398"/>
      <c r="I81" s="398"/>
      <c r="J81" s="398"/>
      <c r="K81" s="398"/>
      <c r="L81" s="398"/>
      <c r="M81" s="398"/>
      <c r="N81" s="398"/>
      <c r="O81" s="398"/>
      <c r="P81" s="398"/>
    </row>
    <row r="82" spans="1:16">
      <c r="A82" s="417"/>
      <c r="B82" s="398"/>
      <c r="C82" s="422"/>
      <c r="D82" s="398"/>
      <c r="E82" s="398"/>
      <c r="F82" s="422"/>
      <c r="G82" s="398"/>
      <c r="H82" s="398"/>
      <c r="I82" s="398"/>
      <c r="J82" s="398"/>
      <c r="K82" s="398"/>
      <c r="L82" s="398"/>
      <c r="M82" s="398"/>
      <c r="N82" s="398"/>
      <c r="O82" s="398"/>
      <c r="P82" s="398"/>
    </row>
  </sheetData>
  <hyperlinks>
    <hyperlink ref="A1" location="'Table of Contents'!A1" display="Return to Table of Contents" xr:uid="{B0D151F2-88C2-4B22-9B21-0D443A9DA5D4}"/>
    <hyperlink ref="A61" location="'Table of Contents'!A1" display="Return to Table of Contents" xr:uid="{4336C88A-9C14-491F-B7C6-0D51C97A7620}"/>
  </hyperlinks>
  <pageMargins left="0.7" right="0.7" top="0.75" bottom="0.75" header="0.3" footer="0.3"/>
  <pageSetup scale="52"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3D64-F719-4DF5-AA4E-426D88D22FB5}">
  <sheetPr>
    <tabColor theme="0" tint="-4.9989318521683403E-2"/>
  </sheetPr>
  <dimension ref="A1:I26"/>
  <sheetViews>
    <sheetView zoomScaleNormal="100" workbookViewId="0">
      <selection activeCell="A26" sqref="A26"/>
    </sheetView>
  </sheetViews>
  <sheetFormatPr defaultRowHeight="12.75"/>
  <cols>
    <col min="1" max="1" width="9" style="468"/>
    <col min="2" max="2" width="10.375" style="468" customWidth="1"/>
    <col min="3" max="3" width="12.75" style="468" bestFit="1" customWidth="1"/>
    <col min="4" max="4" width="12.125" style="468" bestFit="1" customWidth="1"/>
    <col min="5" max="5" width="12" style="468" customWidth="1"/>
    <col min="6" max="6" width="11.875" style="468" customWidth="1"/>
    <col min="7" max="7" width="13" style="468" customWidth="1"/>
    <col min="8" max="8" width="12.75" style="468" bestFit="1" customWidth="1"/>
    <col min="9" max="9" width="9.625" style="468" bestFit="1" customWidth="1"/>
    <col min="10" max="10" width="9" style="468" bestFit="1" customWidth="1"/>
    <col min="11" max="16384" width="9" style="468"/>
  </cols>
  <sheetData>
    <row r="1" spans="1:9" ht="18">
      <c r="A1" s="1023" t="s">
        <v>918</v>
      </c>
    </row>
    <row r="2" spans="1:9">
      <c r="A2" s="466" t="s">
        <v>706</v>
      </c>
      <c r="B2" s="467"/>
      <c r="C2" s="467"/>
      <c r="D2" s="467"/>
      <c r="E2" s="467"/>
      <c r="F2" s="467"/>
      <c r="G2" s="467"/>
      <c r="H2" s="467"/>
    </row>
    <row r="3" spans="1:9">
      <c r="A3" s="466"/>
      <c r="B3" s="466" t="s">
        <v>707</v>
      </c>
      <c r="C3" s="466"/>
      <c r="E3" s="467"/>
      <c r="F3" s="467"/>
      <c r="G3" s="466"/>
      <c r="H3" s="467"/>
    </row>
    <row r="4" spans="1:9">
      <c r="A4" s="469"/>
      <c r="B4" s="469"/>
      <c r="C4" s="469"/>
      <c r="D4" s="469"/>
      <c r="E4" s="469"/>
      <c r="F4" s="469"/>
      <c r="G4" s="469"/>
    </row>
    <row r="5" spans="1:9" s="471" customFormat="1" ht="38.25">
      <c r="A5" s="470" t="s">
        <v>99</v>
      </c>
      <c r="B5" s="470" t="s">
        <v>271</v>
      </c>
      <c r="C5" s="470" t="s">
        <v>708</v>
      </c>
      <c r="D5" s="470" t="s">
        <v>709</v>
      </c>
      <c r="E5" s="470" t="s">
        <v>710</v>
      </c>
      <c r="F5" s="470" t="s">
        <v>711</v>
      </c>
      <c r="G5" s="470" t="s">
        <v>712</v>
      </c>
    </row>
    <row r="6" spans="1:9">
      <c r="A6" s="472"/>
      <c r="B6" s="473" t="s">
        <v>713</v>
      </c>
      <c r="C6" s="474" t="s">
        <v>714</v>
      </c>
      <c r="D6" s="475"/>
      <c r="E6" s="476"/>
      <c r="F6" s="473" t="s">
        <v>713</v>
      </c>
      <c r="G6" s="472"/>
    </row>
    <row r="7" spans="1:9" ht="18">
      <c r="A7" s="476" t="s">
        <v>715</v>
      </c>
      <c r="B7" s="477">
        <v>329052</v>
      </c>
      <c r="C7" s="477">
        <v>905551366</v>
      </c>
      <c r="D7" s="477">
        <v>124770300</v>
      </c>
      <c r="E7" s="478"/>
      <c r="F7" s="477">
        <v>632340638</v>
      </c>
      <c r="G7" s="478">
        <f t="shared" ref="G7:G22" si="0">SUM(C7:F7)</f>
        <v>1662662304</v>
      </c>
      <c r="H7" s="479"/>
    </row>
    <row r="8" spans="1:9" ht="18">
      <c r="A8" s="476" t="s">
        <v>716</v>
      </c>
      <c r="B8" s="480">
        <v>359900</v>
      </c>
      <c r="C8" s="477">
        <v>827759534</v>
      </c>
      <c r="D8" s="477">
        <v>116671024</v>
      </c>
      <c r="E8" s="477">
        <v>82588573</v>
      </c>
      <c r="F8" s="480">
        <v>767092340</v>
      </c>
      <c r="G8" s="477">
        <f t="shared" si="0"/>
        <v>1794111471</v>
      </c>
      <c r="H8" s="479"/>
    </row>
    <row r="9" spans="1:9">
      <c r="A9" s="476" t="s">
        <v>717</v>
      </c>
      <c r="B9" s="480">
        <v>375292</v>
      </c>
      <c r="C9" s="480">
        <v>889604318</v>
      </c>
      <c r="D9" s="480">
        <v>126717253</v>
      </c>
      <c r="E9" s="480">
        <v>83045378</v>
      </c>
      <c r="F9" s="480">
        <v>855036733</v>
      </c>
      <c r="G9" s="480">
        <f t="shared" si="0"/>
        <v>1954403682</v>
      </c>
      <c r="H9" s="479"/>
    </row>
    <row r="10" spans="1:9">
      <c r="A10" s="476" t="s">
        <v>718</v>
      </c>
      <c r="B10" s="480">
        <v>372050.4</v>
      </c>
      <c r="C10" s="480">
        <v>876039813</v>
      </c>
      <c r="D10" s="480">
        <v>130121457</v>
      </c>
      <c r="E10" s="480"/>
      <c r="F10" s="480">
        <v>893154915</v>
      </c>
      <c r="G10" s="480">
        <f t="shared" si="0"/>
        <v>1899316185</v>
      </c>
      <c r="H10" s="479"/>
    </row>
    <row r="11" spans="1:9">
      <c r="A11" s="476" t="s">
        <v>719</v>
      </c>
      <c r="B11" s="480">
        <v>350109</v>
      </c>
      <c r="C11" s="480">
        <v>870982214</v>
      </c>
      <c r="D11" s="480">
        <v>180808060</v>
      </c>
      <c r="E11" s="480"/>
      <c r="F11" s="480">
        <v>873332035.69000006</v>
      </c>
      <c r="G11" s="480">
        <f t="shared" si="0"/>
        <v>1925122309.6900001</v>
      </c>
      <c r="H11" s="479"/>
    </row>
    <row r="12" spans="1:9">
      <c r="A12" s="476" t="s">
        <v>720</v>
      </c>
      <c r="B12" s="480">
        <v>340555.5</v>
      </c>
      <c r="C12" s="480">
        <f>895449775+810000+5000000</f>
        <v>901259775</v>
      </c>
      <c r="D12" s="480">
        <v>204938935</v>
      </c>
      <c r="E12" s="480"/>
      <c r="F12" s="480">
        <v>851986456</v>
      </c>
      <c r="G12" s="480">
        <f t="shared" si="0"/>
        <v>1958185166</v>
      </c>
      <c r="H12" s="479"/>
    </row>
    <row r="13" spans="1:9">
      <c r="A13" s="476" t="s">
        <v>721</v>
      </c>
      <c r="B13" s="480">
        <v>334178</v>
      </c>
      <c r="C13" s="480">
        <f>877451626+5000000</f>
        <v>882451626</v>
      </c>
      <c r="D13" s="480">
        <v>254972113</v>
      </c>
      <c r="E13" s="480"/>
      <c r="F13" s="480">
        <v>845236761.9799999</v>
      </c>
      <c r="G13" s="480">
        <f t="shared" si="0"/>
        <v>1982660500.98</v>
      </c>
      <c r="H13" s="479"/>
    </row>
    <row r="14" spans="1:9">
      <c r="A14" s="476" t="s">
        <v>722</v>
      </c>
      <c r="B14" s="480">
        <v>327991.70000000007</v>
      </c>
      <c r="C14" s="480">
        <f>930360793+5000000</f>
        <v>935360793</v>
      </c>
      <c r="D14" s="480">
        <v>244903227</v>
      </c>
      <c r="E14" s="480"/>
      <c r="F14" s="480">
        <v>838951581.28000033</v>
      </c>
      <c r="G14" s="480">
        <f t="shared" si="0"/>
        <v>2019215601.2800002</v>
      </c>
      <c r="H14" s="479"/>
      <c r="I14" s="479"/>
    </row>
    <row r="15" spans="1:9">
      <c r="A15" s="476" t="s">
        <v>723</v>
      </c>
      <c r="B15" s="480">
        <v>320899.7</v>
      </c>
      <c r="C15" s="480">
        <f>955177955+10000000+67802</f>
        <v>965245757</v>
      </c>
      <c r="D15" s="480">
        <v>273796073</v>
      </c>
      <c r="E15" s="480"/>
      <c r="F15" s="480">
        <v>811865674.13999999</v>
      </c>
      <c r="G15" s="480">
        <f t="shared" si="0"/>
        <v>2050907504.1399999</v>
      </c>
      <c r="H15" s="479"/>
      <c r="I15" s="479"/>
    </row>
    <row r="16" spans="1:9">
      <c r="A16" s="476" t="s">
        <v>724</v>
      </c>
      <c r="B16" s="480">
        <v>320042.5</v>
      </c>
      <c r="C16" s="480">
        <f>967843435+10000000+407000</f>
        <v>978250435</v>
      </c>
      <c r="D16" s="480">
        <v>231751579</v>
      </c>
      <c r="E16" s="481"/>
      <c r="F16" s="480">
        <v>814446393.20000005</v>
      </c>
      <c r="G16" s="480">
        <f t="shared" si="0"/>
        <v>2024448407.2</v>
      </c>
    </row>
    <row r="17" spans="1:7">
      <c r="A17" s="476" t="s">
        <v>725</v>
      </c>
      <c r="B17" s="480">
        <v>320302.39999999997</v>
      </c>
      <c r="C17" s="480">
        <f>944832666+10000000</f>
        <v>954832666</v>
      </c>
      <c r="D17" s="480">
        <v>272175155</v>
      </c>
      <c r="E17" s="481"/>
      <c r="F17" s="480">
        <v>799616875.31000006</v>
      </c>
      <c r="G17" s="480">
        <f t="shared" si="0"/>
        <v>2026624696.3099999</v>
      </c>
    </row>
    <row r="18" spans="1:7" ht="13.5" customHeight="1">
      <c r="A18" s="476" t="s">
        <v>726</v>
      </c>
      <c r="B18" s="480">
        <v>316275.90000000002</v>
      </c>
      <c r="C18" s="480">
        <f>1059366154+14000000+30000000</f>
        <v>1103366154</v>
      </c>
      <c r="D18" s="480">
        <v>150218929</v>
      </c>
      <c r="E18" s="481"/>
      <c r="F18" s="480">
        <v>790818903.92999995</v>
      </c>
      <c r="G18" s="480">
        <f t="shared" si="0"/>
        <v>2044403986.9299998</v>
      </c>
    </row>
    <row r="19" spans="1:7">
      <c r="A19" s="476" t="s">
        <v>727</v>
      </c>
      <c r="B19" s="480">
        <v>293493</v>
      </c>
      <c r="C19" s="480">
        <f>1064162315+30000000+14000000</f>
        <v>1108162315</v>
      </c>
      <c r="D19" s="480">
        <v>168247219</v>
      </c>
      <c r="E19" s="481"/>
      <c r="F19" s="480">
        <v>724113889.63999999</v>
      </c>
      <c r="G19" s="480">
        <f t="shared" si="0"/>
        <v>2000523423.6399999</v>
      </c>
    </row>
    <row r="20" spans="1:7">
      <c r="A20" s="476" t="s">
        <v>728</v>
      </c>
      <c r="B20" s="480">
        <v>271916</v>
      </c>
      <c r="C20" s="480">
        <f>1096466294+25000000+14000000</f>
        <v>1135466294</v>
      </c>
      <c r="D20" s="480">
        <v>196932429</v>
      </c>
      <c r="E20" s="481"/>
      <c r="F20" s="480">
        <v>690892476.20999992</v>
      </c>
      <c r="G20" s="480">
        <f t="shared" si="0"/>
        <v>2023291199.21</v>
      </c>
    </row>
    <row r="21" spans="1:7">
      <c r="A21" s="476" t="s">
        <v>331</v>
      </c>
      <c r="B21" s="480">
        <v>269640.59999999998</v>
      </c>
      <c r="C21" s="480">
        <f>1153749636.0001+30000000+14000000</f>
        <v>1197749636.0000999</v>
      </c>
      <c r="D21" s="480">
        <v>240982604</v>
      </c>
      <c r="E21" s="481"/>
      <c r="F21" s="480">
        <v>695532253.26999998</v>
      </c>
      <c r="G21" s="480">
        <f t="shared" si="0"/>
        <v>2134264493.2700999</v>
      </c>
    </row>
    <row r="22" spans="1:7">
      <c r="A22" s="476" t="s">
        <v>729</v>
      </c>
      <c r="B22" s="480">
        <v>277859</v>
      </c>
      <c r="C22" s="480">
        <f>1332348851+30000000+20000000</f>
        <v>1382348851</v>
      </c>
      <c r="D22" s="480">
        <v>273857997</v>
      </c>
      <c r="E22" s="481"/>
      <c r="F22" s="480">
        <v>670289913.54552209</v>
      </c>
      <c r="G22" s="480">
        <f t="shared" si="0"/>
        <v>2326496761.5455222</v>
      </c>
    </row>
    <row r="23" spans="1:7">
      <c r="E23" s="479"/>
    </row>
    <row r="24" spans="1:7">
      <c r="A24" s="482" t="s">
        <v>730</v>
      </c>
    </row>
    <row r="26" spans="1:7" ht="18">
      <c r="A26" s="1023" t="s">
        <v>918</v>
      </c>
    </row>
  </sheetData>
  <hyperlinks>
    <hyperlink ref="A1" location="'Table of Contents'!A1" display="Return to Table of Contents" xr:uid="{3F0017BA-9EF1-4F24-A294-E80F361415E3}"/>
    <hyperlink ref="A26" location="'Table of Contents'!A1" display="Return to Table of Contents" xr:uid="{8826E7D5-3673-45BE-83B7-B5F00B602247}"/>
  </hyperlinks>
  <printOptions horizontalCentered="1"/>
  <pageMargins left="0.75" right="0.75" top="1" bottom="1" header="0.5" footer="0.5"/>
  <pageSetup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75BE-C800-4FAF-A5B0-43E9C8E706CD}">
  <sheetPr>
    <tabColor theme="0" tint="-4.9989318521683403E-2"/>
  </sheetPr>
  <dimension ref="A1:O140"/>
  <sheetViews>
    <sheetView topLeftCell="A54" zoomScaleNormal="100" workbookViewId="0">
      <selection activeCell="A75" sqref="A75"/>
    </sheetView>
  </sheetViews>
  <sheetFormatPr defaultColWidth="7.75" defaultRowHeight="15"/>
  <cols>
    <col min="1" max="1" width="28.75" style="484" bestFit="1" customWidth="1"/>
    <col min="2" max="4" width="14.875" style="484" customWidth="1"/>
    <col min="5" max="5" width="16.125" style="484" customWidth="1"/>
    <col min="6" max="6" width="15.75" style="484" customWidth="1"/>
    <col min="7" max="7" width="17" style="484" customWidth="1"/>
    <col min="8" max="10" width="16" style="484" customWidth="1"/>
    <col min="11" max="11" width="14.875" style="484" customWidth="1"/>
    <col min="12" max="16384" width="7.75" style="484"/>
  </cols>
  <sheetData>
    <row r="1" spans="1:12" ht="18">
      <c r="A1" s="1023" t="s">
        <v>918</v>
      </c>
    </row>
    <row r="2" spans="1:12" ht="14.1" customHeight="1">
      <c r="A2" s="483" t="s">
        <v>733</v>
      </c>
      <c r="B2" s="483"/>
      <c r="C2" s="483"/>
      <c r="D2" s="483"/>
      <c r="E2" s="483"/>
      <c r="F2" s="483"/>
      <c r="G2" s="483"/>
      <c r="H2" s="483"/>
      <c r="I2" s="483"/>
      <c r="J2" s="483"/>
      <c r="K2" s="483"/>
    </row>
    <row r="3" spans="1:12" ht="14.1" customHeight="1">
      <c r="A3" s="483" t="s">
        <v>734</v>
      </c>
      <c r="B3" s="483"/>
      <c r="C3" s="483"/>
      <c r="D3" s="483"/>
      <c r="E3" s="483"/>
      <c r="F3" s="483"/>
      <c r="G3" s="483"/>
      <c r="H3" s="483"/>
      <c r="I3" s="483"/>
      <c r="J3" s="483"/>
      <c r="K3" s="483"/>
    </row>
    <row r="4" spans="1:12" ht="14.1" customHeight="1">
      <c r="A4" s="483" t="s">
        <v>735</v>
      </c>
      <c r="B4" s="483"/>
      <c r="C4" s="483"/>
      <c r="D4" s="483"/>
      <c r="E4" s="483"/>
      <c r="F4" s="483"/>
      <c r="G4" s="483"/>
      <c r="H4" s="483"/>
      <c r="I4" s="483"/>
      <c r="J4" s="483"/>
      <c r="K4" s="483"/>
    </row>
    <row r="5" spans="1:12" ht="23.25" customHeight="1" thickBot="1">
      <c r="A5" s="485"/>
      <c r="B5" s="485"/>
      <c r="C5" s="485"/>
      <c r="D5" s="485"/>
      <c r="E5" s="485"/>
      <c r="F5" s="485"/>
      <c r="G5" s="485"/>
      <c r="H5" s="485"/>
      <c r="I5" s="485"/>
      <c r="J5" s="485"/>
      <c r="K5" s="485"/>
    </row>
    <row r="6" spans="1:12" ht="59.25" customHeight="1">
      <c r="A6" s="486" t="s">
        <v>736</v>
      </c>
      <c r="B6" s="487" t="s">
        <v>737</v>
      </c>
      <c r="C6" s="487" t="s">
        <v>738</v>
      </c>
      <c r="D6" s="487" t="s">
        <v>739</v>
      </c>
      <c r="E6" s="487" t="s">
        <v>740</v>
      </c>
      <c r="F6" s="487" t="s">
        <v>741</v>
      </c>
      <c r="G6" s="487" t="s">
        <v>742</v>
      </c>
      <c r="H6" s="488" t="s">
        <v>743</v>
      </c>
      <c r="I6" s="488" t="s">
        <v>744</v>
      </c>
      <c r="J6" s="488" t="s">
        <v>745</v>
      </c>
      <c r="K6" s="489" t="s">
        <v>746</v>
      </c>
      <c r="L6" s="490"/>
    </row>
    <row r="7" spans="1:12" ht="15" customHeight="1">
      <c r="A7" s="491" t="s">
        <v>747</v>
      </c>
      <c r="B7" s="492">
        <v>34417710</v>
      </c>
      <c r="C7" s="492">
        <v>6767215</v>
      </c>
      <c r="D7" s="492">
        <v>9074351</v>
      </c>
      <c r="E7" s="492">
        <v>13661315</v>
      </c>
      <c r="F7" s="492">
        <v>12522951</v>
      </c>
      <c r="G7" s="492">
        <v>76443542</v>
      </c>
      <c r="H7" s="492">
        <v>1186360</v>
      </c>
      <c r="I7" s="492">
        <v>77629902</v>
      </c>
      <c r="J7" s="493">
        <v>2052000</v>
      </c>
      <c r="K7" s="494">
        <v>79681902</v>
      </c>
      <c r="L7" s="490"/>
    </row>
    <row r="8" spans="1:12" ht="15" customHeight="1">
      <c r="A8" s="491" t="s">
        <v>748</v>
      </c>
      <c r="B8" s="492">
        <v>66985524</v>
      </c>
      <c r="C8" s="492">
        <v>23013182</v>
      </c>
      <c r="D8" s="492">
        <v>19178757</v>
      </c>
      <c r="E8" s="492">
        <v>33684137</v>
      </c>
      <c r="F8" s="492">
        <v>26822768</v>
      </c>
      <c r="G8" s="492">
        <v>169684368</v>
      </c>
      <c r="H8" s="492">
        <v>100046</v>
      </c>
      <c r="I8" s="492">
        <v>169784414</v>
      </c>
      <c r="J8" s="493">
        <v>1292781</v>
      </c>
      <c r="K8" s="494">
        <v>171077195</v>
      </c>
      <c r="L8" s="490"/>
    </row>
    <row r="9" spans="1:12" ht="15.75">
      <c r="A9" s="491" t="s">
        <v>749</v>
      </c>
      <c r="B9" s="492">
        <v>17466009.140867867</v>
      </c>
      <c r="C9" s="492">
        <v>4368418</v>
      </c>
      <c r="D9" s="492">
        <v>6143407.5100000007</v>
      </c>
      <c r="E9" s="492">
        <v>16529055</v>
      </c>
      <c r="F9" s="492">
        <v>9908735.1400000006</v>
      </c>
      <c r="G9" s="492">
        <v>54415624.790867865</v>
      </c>
      <c r="H9" s="492">
        <v>109070.26</v>
      </c>
      <c r="I9" s="492">
        <v>54524695.050867863</v>
      </c>
      <c r="J9" s="493">
        <v>0</v>
      </c>
      <c r="K9" s="494">
        <v>54524695.050867863</v>
      </c>
      <c r="L9" s="490"/>
    </row>
    <row r="10" spans="1:12" ht="15" customHeight="1">
      <c r="A10" s="491" t="s">
        <v>750</v>
      </c>
      <c r="B10" s="492">
        <v>6199990.5000000009</v>
      </c>
      <c r="C10" s="492">
        <v>798555.29000000015</v>
      </c>
      <c r="D10" s="492">
        <v>1245112.1399999999</v>
      </c>
      <c r="E10" s="492">
        <v>4112615.06</v>
      </c>
      <c r="F10" s="492">
        <v>2938229.58</v>
      </c>
      <c r="G10" s="492">
        <v>15294502.57</v>
      </c>
      <c r="H10" s="492">
        <v>1013378.1499999999</v>
      </c>
      <c r="I10" s="492">
        <v>16307880.720000001</v>
      </c>
      <c r="J10" s="493">
        <v>1185000</v>
      </c>
      <c r="K10" s="494">
        <v>17492880.719999999</v>
      </c>
      <c r="L10" s="490"/>
    </row>
    <row r="11" spans="1:12" ht="15.75">
      <c r="A11" s="491" t="s">
        <v>751</v>
      </c>
      <c r="B11" s="492">
        <v>36636611</v>
      </c>
      <c r="C11" s="492">
        <v>7486551</v>
      </c>
      <c r="D11" s="492">
        <v>8333537</v>
      </c>
      <c r="E11" s="492">
        <v>15143570</v>
      </c>
      <c r="F11" s="492">
        <v>13432554</v>
      </c>
      <c r="G11" s="492">
        <v>81032823</v>
      </c>
      <c r="H11" s="492">
        <v>1020634</v>
      </c>
      <c r="I11" s="492">
        <v>82053457</v>
      </c>
      <c r="J11" s="493">
        <v>9815648</v>
      </c>
      <c r="K11" s="494">
        <v>91869105</v>
      </c>
      <c r="L11" s="490"/>
    </row>
    <row r="12" spans="1:12" ht="15" customHeight="1">
      <c r="A12" s="491" t="s">
        <v>752</v>
      </c>
      <c r="B12" s="492">
        <v>32427990</v>
      </c>
      <c r="C12" s="492">
        <v>9805918</v>
      </c>
      <c r="D12" s="492">
        <v>10361506</v>
      </c>
      <c r="E12" s="492">
        <v>11267459</v>
      </c>
      <c r="F12" s="492">
        <v>9774111</v>
      </c>
      <c r="G12" s="492">
        <v>73636984</v>
      </c>
      <c r="H12" s="492">
        <v>60293</v>
      </c>
      <c r="I12" s="492">
        <v>73697277</v>
      </c>
      <c r="J12" s="493">
        <v>2400000</v>
      </c>
      <c r="K12" s="494">
        <v>76097277</v>
      </c>
      <c r="L12" s="490"/>
    </row>
    <row r="13" spans="1:12" ht="15" customHeight="1">
      <c r="A13" s="491" t="s">
        <v>753</v>
      </c>
      <c r="B13" s="492">
        <v>53057844</v>
      </c>
      <c r="C13" s="492">
        <v>21607138</v>
      </c>
      <c r="D13" s="492">
        <v>15552774</v>
      </c>
      <c r="E13" s="492">
        <v>23308818</v>
      </c>
      <c r="F13" s="492">
        <v>20477895</v>
      </c>
      <c r="G13" s="492">
        <v>134004469</v>
      </c>
      <c r="H13" s="492">
        <v>0</v>
      </c>
      <c r="I13" s="492">
        <v>134004469</v>
      </c>
      <c r="J13" s="493">
        <v>1218610</v>
      </c>
      <c r="K13" s="494">
        <v>135223079</v>
      </c>
      <c r="L13" s="490"/>
    </row>
    <row r="14" spans="1:12" ht="15" customHeight="1">
      <c r="A14" s="491" t="s">
        <v>754</v>
      </c>
      <c r="B14" s="492">
        <v>3644946.191205</v>
      </c>
      <c r="C14" s="492">
        <v>1490582.4099999997</v>
      </c>
      <c r="D14" s="492">
        <v>1141506.8399999999</v>
      </c>
      <c r="E14" s="492">
        <v>4040499.85</v>
      </c>
      <c r="F14" s="492">
        <v>2271217.0299999998</v>
      </c>
      <c r="G14" s="492">
        <v>12588752.321204999</v>
      </c>
      <c r="H14" s="492">
        <v>208.31</v>
      </c>
      <c r="I14" s="492">
        <v>12588960.631205</v>
      </c>
      <c r="J14" s="493">
        <v>0</v>
      </c>
      <c r="K14" s="494">
        <v>12588960.631205</v>
      </c>
      <c r="L14" s="490"/>
    </row>
    <row r="15" spans="1:12" ht="15" customHeight="1">
      <c r="A15" s="491" t="s">
        <v>755</v>
      </c>
      <c r="B15" s="492">
        <v>15382110</v>
      </c>
      <c r="C15" s="492">
        <v>2361594</v>
      </c>
      <c r="D15" s="492">
        <v>2661774</v>
      </c>
      <c r="E15" s="492">
        <v>6938734</v>
      </c>
      <c r="F15" s="492">
        <v>6780376</v>
      </c>
      <c r="G15" s="492">
        <v>34124588</v>
      </c>
      <c r="H15" s="492">
        <v>831937</v>
      </c>
      <c r="I15" s="492">
        <v>34956525</v>
      </c>
      <c r="J15" s="493">
        <v>1355203</v>
      </c>
      <c r="K15" s="494">
        <v>36311728</v>
      </c>
      <c r="L15" s="490"/>
    </row>
    <row r="16" spans="1:12" ht="15" customHeight="1">
      <c r="A16" s="491" t="s">
        <v>756</v>
      </c>
      <c r="B16" s="492">
        <v>51169994.256881148</v>
      </c>
      <c r="C16" s="492">
        <v>17697944.119999997</v>
      </c>
      <c r="D16" s="492">
        <v>14816037.340000002</v>
      </c>
      <c r="E16" s="492">
        <v>23243921.109999999</v>
      </c>
      <c r="F16" s="492">
        <v>15882779.26</v>
      </c>
      <c r="G16" s="492">
        <v>122810676.08688116</v>
      </c>
      <c r="H16" s="492">
        <v>765869.06000000052</v>
      </c>
      <c r="I16" s="492">
        <v>123576545.14688116</v>
      </c>
      <c r="J16" s="493">
        <v>9949152.3300000001</v>
      </c>
      <c r="K16" s="494">
        <v>133525697.47688116</v>
      </c>
      <c r="L16" s="490"/>
    </row>
    <row r="17" spans="1:14" ht="15" customHeight="1">
      <c r="A17" s="491" t="s">
        <v>757</v>
      </c>
      <c r="B17" s="492">
        <v>36669809</v>
      </c>
      <c r="C17" s="492">
        <v>9519289</v>
      </c>
      <c r="D17" s="492">
        <v>9039065</v>
      </c>
      <c r="E17" s="492">
        <v>11070213</v>
      </c>
      <c r="F17" s="492">
        <v>15192350</v>
      </c>
      <c r="G17" s="492">
        <v>81490726</v>
      </c>
      <c r="H17" s="492">
        <v>1010484</v>
      </c>
      <c r="I17" s="492">
        <v>82501210</v>
      </c>
      <c r="J17" s="493">
        <v>3672639</v>
      </c>
      <c r="K17" s="494">
        <v>86173849</v>
      </c>
      <c r="L17" s="490"/>
    </row>
    <row r="18" spans="1:14" ht="15" customHeight="1">
      <c r="A18" s="491" t="s">
        <v>758</v>
      </c>
      <c r="B18" s="492">
        <v>10479440.77</v>
      </c>
      <c r="C18" s="492">
        <v>2661801.9300000002</v>
      </c>
      <c r="D18" s="492">
        <v>2454022.58</v>
      </c>
      <c r="E18" s="492">
        <v>4612879.16</v>
      </c>
      <c r="F18" s="492">
        <v>1006014.4799999999</v>
      </c>
      <c r="G18" s="492">
        <v>21214158.919999998</v>
      </c>
      <c r="H18" s="492">
        <v>455272.59000000008</v>
      </c>
      <c r="I18" s="492">
        <v>21669431.509999998</v>
      </c>
      <c r="J18" s="493">
        <v>1058944.05</v>
      </c>
      <c r="K18" s="494">
        <v>22728375.559999999</v>
      </c>
      <c r="L18" s="490"/>
    </row>
    <row r="19" spans="1:14" ht="15" customHeight="1">
      <c r="A19" s="491" t="s">
        <v>759</v>
      </c>
      <c r="B19" s="492">
        <v>8215812</v>
      </c>
      <c r="C19" s="492">
        <v>4512440</v>
      </c>
      <c r="D19" s="492">
        <v>3945734</v>
      </c>
      <c r="E19" s="492">
        <v>8297558</v>
      </c>
      <c r="F19" s="492">
        <v>4479486</v>
      </c>
      <c r="G19" s="492">
        <v>29451030</v>
      </c>
      <c r="H19" s="492">
        <v>921838</v>
      </c>
      <c r="I19" s="492">
        <v>30372868</v>
      </c>
      <c r="J19" s="493">
        <v>5127452</v>
      </c>
      <c r="K19" s="494">
        <v>35500320</v>
      </c>
      <c r="L19" s="490"/>
    </row>
    <row r="20" spans="1:14" ht="15" customHeight="1">
      <c r="A20" s="491" t="s">
        <v>760</v>
      </c>
      <c r="B20" s="492">
        <v>19938204.500647385</v>
      </c>
      <c r="C20" s="492">
        <v>2476617.4601060161</v>
      </c>
      <c r="D20" s="492">
        <v>4245093.8499999996</v>
      </c>
      <c r="E20" s="492">
        <v>13433182.729999999</v>
      </c>
      <c r="F20" s="492">
        <v>6397178.3300000001</v>
      </c>
      <c r="G20" s="492">
        <v>46490276.870753393</v>
      </c>
      <c r="H20" s="492">
        <v>0</v>
      </c>
      <c r="I20" s="492">
        <v>46490276.870753393</v>
      </c>
      <c r="J20" s="493">
        <v>0</v>
      </c>
      <c r="K20" s="494">
        <v>46490276.870753393</v>
      </c>
      <c r="L20" s="490"/>
    </row>
    <row r="21" spans="1:14" ht="15" customHeight="1">
      <c r="A21" s="491" t="s">
        <v>761</v>
      </c>
      <c r="B21" s="492">
        <v>149693148.10600001</v>
      </c>
      <c r="C21" s="492">
        <v>34970857.909999996</v>
      </c>
      <c r="D21" s="492">
        <v>34579246.490000002</v>
      </c>
      <c r="E21" s="492">
        <v>81579283.859999999</v>
      </c>
      <c r="F21" s="492">
        <v>50438820.089999996</v>
      </c>
      <c r="G21" s="492">
        <v>351261356.45599997</v>
      </c>
      <c r="H21" s="492">
        <v>1992706</v>
      </c>
      <c r="I21" s="492">
        <v>353254062.45599997</v>
      </c>
      <c r="J21" s="493">
        <v>4600000</v>
      </c>
      <c r="K21" s="494">
        <v>357854062.45599997</v>
      </c>
      <c r="L21" s="490"/>
    </row>
    <row r="22" spans="1:14" ht="15" customHeight="1">
      <c r="A22" s="491" t="s">
        <v>762</v>
      </c>
      <c r="B22" s="492">
        <v>3714994.2316999999</v>
      </c>
      <c r="C22" s="492">
        <v>1769706.66</v>
      </c>
      <c r="D22" s="492">
        <v>1499392.2</v>
      </c>
      <c r="E22" s="492">
        <v>2236330</v>
      </c>
      <c r="F22" s="492">
        <v>2081829.36</v>
      </c>
      <c r="G22" s="492">
        <v>11302252.451699998</v>
      </c>
      <c r="H22" s="492">
        <v>277101.23</v>
      </c>
      <c r="I22" s="492">
        <v>11579353.681699999</v>
      </c>
      <c r="J22" s="493">
        <v>0</v>
      </c>
      <c r="K22" s="494">
        <v>11579353.681699999</v>
      </c>
      <c r="L22" s="490"/>
    </row>
    <row r="23" spans="1:14" ht="15" customHeight="1">
      <c r="A23" s="491" t="s">
        <v>763</v>
      </c>
      <c r="B23" s="492">
        <v>11887378</v>
      </c>
      <c r="C23" s="492">
        <v>3748123</v>
      </c>
      <c r="D23" s="492">
        <v>2631259</v>
      </c>
      <c r="E23" s="492">
        <v>9476001</v>
      </c>
      <c r="F23" s="492">
        <v>5812411</v>
      </c>
      <c r="G23" s="492">
        <v>33555172</v>
      </c>
      <c r="H23" s="492">
        <v>1148895</v>
      </c>
      <c r="I23" s="492">
        <v>34704067</v>
      </c>
      <c r="J23" s="493">
        <v>0</v>
      </c>
      <c r="K23" s="494">
        <v>34704067</v>
      </c>
      <c r="L23" s="490"/>
    </row>
    <row r="24" spans="1:14" ht="15" customHeight="1">
      <c r="A24" s="491" t="s">
        <v>764</v>
      </c>
      <c r="B24" s="492">
        <v>51651798.090000004</v>
      </c>
      <c r="C24" s="492">
        <v>21155180.480000004</v>
      </c>
      <c r="D24" s="492">
        <v>18793038.730000004</v>
      </c>
      <c r="E24" s="492">
        <v>22626511.949999999</v>
      </c>
      <c r="F24" s="492">
        <v>18943335.119999997</v>
      </c>
      <c r="G24" s="492">
        <v>133169864.37</v>
      </c>
      <c r="H24" s="492">
        <v>57085.969999998808</v>
      </c>
      <c r="I24" s="492">
        <v>133226950.34</v>
      </c>
      <c r="J24" s="493">
        <v>19000000</v>
      </c>
      <c r="K24" s="494">
        <v>152226950.34</v>
      </c>
      <c r="L24" s="490"/>
    </row>
    <row r="25" spans="1:14" ht="15" customHeight="1">
      <c r="A25" s="491" t="s">
        <v>765</v>
      </c>
      <c r="B25" s="492">
        <v>20870262.149999999</v>
      </c>
      <c r="C25" s="492">
        <v>6899430.9799999995</v>
      </c>
      <c r="D25" s="492">
        <v>7285068.709999999</v>
      </c>
      <c r="E25" s="492">
        <v>12154287.98</v>
      </c>
      <c r="F25" s="492">
        <v>9426327.6099999994</v>
      </c>
      <c r="G25" s="492">
        <v>56635377.429999992</v>
      </c>
      <c r="H25" s="492">
        <v>707284.88000000082</v>
      </c>
      <c r="I25" s="492">
        <v>57342662.309999995</v>
      </c>
      <c r="J25" s="493">
        <v>8600371.9600000009</v>
      </c>
      <c r="K25" s="494">
        <v>65943034.269999996</v>
      </c>
      <c r="L25" s="490"/>
    </row>
    <row r="26" spans="1:14" ht="15" customHeight="1">
      <c r="A26" s="491" t="s">
        <v>766</v>
      </c>
      <c r="B26" s="492">
        <v>17994722.421599999</v>
      </c>
      <c r="C26" s="492">
        <v>4701584.59</v>
      </c>
      <c r="D26" s="492">
        <v>5360165.3100000005</v>
      </c>
      <c r="E26" s="492">
        <v>15861385</v>
      </c>
      <c r="F26" s="492">
        <v>13360265.030000001</v>
      </c>
      <c r="G26" s="492">
        <v>57278122.351599999</v>
      </c>
      <c r="H26" s="492">
        <v>2054855.4</v>
      </c>
      <c r="I26" s="492">
        <v>59332977.751599997</v>
      </c>
      <c r="J26" s="493">
        <v>0</v>
      </c>
      <c r="K26" s="494">
        <v>59332977.751599997</v>
      </c>
      <c r="L26" s="490"/>
    </row>
    <row r="27" spans="1:14" ht="15" customHeight="1">
      <c r="A27" s="491" t="s">
        <v>639</v>
      </c>
      <c r="B27" s="492">
        <v>25696416.149999999</v>
      </c>
      <c r="C27" s="492">
        <v>4459434.2499999991</v>
      </c>
      <c r="D27" s="492">
        <v>6026331.3799999999</v>
      </c>
      <c r="E27" s="492">
        <v>10939188.699999999</v>
      </c>
      <c r="F27" s="492">
        <v>9784463.5199999996</v>
      </c>
      <c r="G27" s="492">
        <v>56905834</v>
      </c>
      <c r="H27" s="492">
        <v>347824.66999999993</v>
      </c>
      <c r="I27" s="492">
        <v>57253658.670000002</v>
      </c>
      <c r="J27" s="493">
        <v>2145594.23</v>
      </c>
      <c r="K27" s="494">
        <v>59399252.899999999</v>
      </c>
      <c r="L27" s="490"/>
    </row>
    <row r="28" spans="1:14" ht="15" customHeight="1">
      <c r="A28" s="491" t="s">
        <v>767</v>
      </c>
      <c r="B28" s="492">
        <v>15746394.630000001</v>
      </c>
      <c r="C28" s="492">
        <v>3932623.04</v>
      </c>
      <c r="D28" s="492">
        <v>2851274.96</v>
      </c>
      <c r="E28" s="492">
        <v>8378481.5299999993</v>
      </c>
      <c r="F28" s="492">
        <v>6662346.5999999996</v>
      </c>
      <c r="G28" s="492">
        <v>37571120.760000005</v>
      </c>
      <c r="H28" s="492">
        <v>954663.98</v>
      </c>
      <c r="I28" s="492">
        <v>38525784.740000002</v>
      </c>
      <c r="J28" s="493">
        <v>3000000</v>
      </c>
      <c r="K28" s="494">
        <v>41525784.740000002</v>
      </c>
      <c r="L28" s="490"/>
    </row>
    <row r="29" spans="1:14" ht="15" customHeight="1">
      <c r="A29" s="491" t="s">
        <v>768</v>
      </c>
      <c r="B29" s="492">
        <v>53771529.250000007</v>
      </c>
      <c r="C29" s="492">
        <v>20717188.789999999</v>
      </c>
      <c r="D29" s="492">
        <v>18376781.959999997</v>
      </c>
      <c r="E29" s="492">
        <v>22195663.949999996</v>
      </c>
      <c r="F29" s="492">
        <v>19480106.670000002</v>
      </c>
      <c r="G29" s="492">
        <v>134541270.62</v>
      </c>
      <c r="H29" s="492">
        <v>0</v>
      </c>
      <c r="I29" s="492">
        <v>134541270.62</v>
      </c>
      <c r="J29" s="493">
        <v>5046432.05</v>
      </c>
      <c r="K29" s="494">
        <v>139587702.67000002</v>
      </c>
      <c r="L29" s="490"/>
    </row>
    <row r="30" spans="1:14" ht="15" customHeight="1">
      <c r="A30" s="491" t="s">
        <v>769</v>
      </c>
      <c r="B30" s="492">
        <v>39332459.330000006</v>
      </c>
      <c r="C30" s="492">
        <v>7631579.1800000006</v>
      </c>
      <c r="D30" s="492">
        <v>8468017.5700000003</v>
      </c>
      <c r="E30" s="492">
        <v>16387515.970000001</v>
      </c>
      <c r="F30" s="492">
        <v>13657530.609999999</v>
      </c>
      <c r="G30" s="492">
        <v>85477102.660000011</v>
      </c>
      <c r="H30" s="492">
        <v>1106176.71</v>
      </c>
      <c r="I30" s="492">
        <v>86583279.370000005</v>
      </c>
      <c r="J30" s="493">
        <v>0</v>
      </c>
      <c r="K30" s="494">
        <v>86583279.370000005</v>
      </c>
      <c r="L30" s="490"/>
    </row>
    <row r="31" spans="1:14" ht="15" customHeight="1">
      <c r="A31" s="491" t="s">
        <v>770</v>
      </c>
      <c r="B31" s="492">
        <v>37867518.590000004</v>
      </c>
      <c r="C31" s="492">
        <v>8519495.4780000001</v>
      </c>
      <c r="D31" s="492">
        <v>9820342.4299999997</v>
      </c>
      <c r="E31" s="492">
        <v>15432070.329999998</v>
      </c>
      <c r="F31" s="492">
        <v>9196864.8499999996</v>
      </c>
      <c r="G31" s="492">
        <v>80836291.678000003</v>
      </c>
      <c r="H31" s="492">
        <v>0</v>
      </c>
      <c r="I31" s="492">
        <v>80836291.678000003</v>
      </c>
      <c r="J31" s="493">
        <v>0</v>
      </c>
      <c r="K31" s="494">
        <v>80836291.678000003</v>
      </c>
      <c r="L31" s="490"/>
    </row>
    <row r="32" spans="1:14" ht="15" customHeight="1">
      <c r="A32" s="491" t="s">
        <v>771</v>
      </c>
      <c r="B32" s="492">
        <v>11786897</v>
      </c>
      <c r="C32" s="492">
        <v>2919820.42</v>
      </c>
      <c r="D32" s="492">
        <v>2185452.5299999998</v>
      </c>
      <c r="E32" s="492">
        <v>5730256.0899999999</v>
      </c>
      <c r="F32" s="492">
        <v>6622584.5100000007</v>
      </c>
      <c r="G32" s="492">
        <v>29245010.550000001</v>
      </c>
      <c r="H32" s="492">
        <v>438155.20999999996</v>
      </c>
      <c r="I32" s="492">
        <v>29683165.760000002</v>
      </c>
      <c r="J32" s="493">
        <v>0</v>
      </c>
      <c r="K32" s="494">
        <v>29683165.760000002</v>
      </c>
      <c r="L32" s="490"/>
      <c r="N32" s="490"/>
    </row>
    <row r="33" spans="1:15" ht="15" customHeight="1">
      <c r="A33" s="491" t="s">
        <v>772</v>
      </c>
      <c r="B33" s="492">
        <v>28734392.149999999</v>
      </c>
      <c r="C33" s="492">
        <v>5083629</v>
      </c>
      <c r="D33" s="492">
        <v>4840428</v>
      </c>
      <c r="E33" s="492">
        <v>19428654</v>
      </c>
      <c r="F33" s="492">
        <v>8382867</v>
      </c>
      <c r="G33" s="492">
        <v>66469970.149999999</v>
      </c>
      <c r="H33" s="492">
        <v>1462899</v>
      </c>
      <c r="I33" s="492">
        <v>67932869.150000006</v>
      </c>
      <c r="J33" s="493">
        <v>0</v>
      </c>
      <c r="K33" s="494">
        <v>67932869.150000006</v>
      </c>
      <c r="L33" s="490"/>
      <c r="M33" s="490"/>
      <c r="N33" s="490"/>
      <c r="O33" s="490"/>
    </row>
    <row r="34" spans="1:15" ht="15.95" customHeight="1" thickBot="1">
      <c r="A34" s="495" t="s">
        <v>773</v>
      </c>
      <c r="B34" s="496">
        <v>117496260.94</v>
      </c>
      <c r="C34" s="496">
        <v>23495250.850000001</v>
      </c>
      <c r="D34" s="496">
        <v>27944228.009999994</v>
      </c>
      <c r="E34" s="496">
        <v>34555904.850000001</v>
      </c>
      <c r="F34" s="496">
        <v>30863750.149999999</v>
      </c>
      <c r="G34" s="496">
        <v>234355394.79999998</v>
      </c>
      <c r="H34" s="497">
        <v>0</v>
      </c>
      <c r="I34" s="498">
        <v>234355394.79999998</v>
      </c>
      <c r="J34" s="493">
        <v>6500000</v>
      </c>
      <c r="K34" s="494">
        <v>240855394.79999998</v>
      </c>
      <c r="L34" s="490"/>
      <c r="N34" s="490"/>
    </row>
    <row r="35" spans="1:15" ht="17.100000000000001" customHeight="1" thickTop="1" thickBot="1">
      <c r="A35" s="499" t="s">
        <v>618</v>
      </c>
      <c r="B35" s="500">
        <v>978936166.39890122</v>
      </c>
      <c r="C35" s="500">
        <v>264571150.83810598</v>
      </c>
      <c r="D35" s="500">
        <v>258853705.54000002</v>
      </c>
      <c r="E35" s="500">
        <v>466325492.11999995</v>
      </c>
      <c r="F35" s="500">
        <v>352600146.94</v>
      </c>
      <c r="G35" s="500">
        <v>2321286661.837008</v>
      </c>
      <c r="H35" s="501">
        <v>18023038.420000002</v>
      </c>
      <c r="I35" s="501">
        <v>2339309700.2570071</v>
      </c>
      <c r="J35" s="500">
        <v>88019827.620000005</v>
      </c>
      <c r="K35" s="502">
        <v>2427329527.8770075</v>
      </c>
      <c r="L35" s="490"/>
    </row>
    <row r="36" spans="1:15" ht="15" customHeight="1">
      <c r="A36" s="1023" t="s">
        <v>918</v>
      </c>
      <c r="B36" s="503"/>
      <c r="C36" s="503"/>
      <c r="D36" s="503"/>
      <c r="E36" s="503"/>
      <c r="F36" s="503"/>
      <c r="G36" s="503"/>
      <c r="H36" s="504"/>
      <c r="I36" s="504"/>
      <c r="J36" s="504"/>
      <c r="K36" s="503"/>
      <c r="L36" s="490"/>
    </row>
    <row r="37" spans="1:15" ht="15" customHeight="1">
      <c r="A37" s="483" t="s">
        <v>774</v>
      </c>
      <c r="B37" s="483"/>
      <c r="C37" s="483"/>
      <c r="D37" s="483"/>
      <c r="E37" s="483"/>
      <c r="F37" s="483"/>
      <c r="G37" s="483"/>
      <c r="H37" s="505"/>
      <c r="I37" s="505"/>
      <c r="J37" s="505"/>
      <c r="K37" s="505"/>
      <c r="L37" s="490"/>
    </row>
    <row r="38" spans="1:15" ht="15" customHeight="1">
      <c r="A38" s="483"/>
      <c r="B38" s="483"/>
      <c r="C38" s="483"/>
      <c r="D38" s="483"/>
      <c r="E38" s="483"/>
      <c r="F38" s="483"/>
      <c r="G38" s="483"/>
      <c r="H38" s="505"/>
      <c r="I38" s="505"/>
      <c r="J38" s="505"/>
      <c r="K38" s="505"/>
      <c r="L38" s="490"/>
    </row>
    <row r="39" spans="1:15" ht="14.1" customHeight="1">
      <c r="A39" s="506" t="s">
        <v>733</v>
      </c>
      <c r="B39" s="483"/>
      <c r="C39" s="483"/>
      <c r="D39" s="483"/>
      <c r="E39" s="483"/>
      <c r="F39" s="483"/>
      <c r="G39" s="483"/>
      <c r="H39" s="483"/>
      <c r="I39" s="483"/>
      <c r="J39" s="505"/>
      <c r="K39" s="505"/>
    </row>
    <row r="40" spans="1:15" ht="14.1" customHeight="1">
      <c r="A40" s="506" t="s">
        <v>734</v>
      </c>
      <c r="B40" s="483"/>
      <c r="C40" s="483"/>
      <c r="D40" s="483"/>
      <c r="E40" s="483"/>
      <c r="F40" s="483"/>
      <c r="G40" s="483"/>
      <c r="H40" s="483"/>
      <c r="I40" s="483"/>
      <c r="J40" s="505"/>
      <c r="K40" s="505"/>
    </row>
    <row r="41" spans="1:15" ht="14.1" customHeight="1">
      <c r="A41" s="506" t="s">
        <v>735</v>
      </c>
      <c r="B41" s="483"/>
      <c r="C41" s="483"/>
      <c r="D41" s="483"/>
      <c r="E41" s="483"/>
      <c r="F41" s="483"/>
      <c r="G41" s="483"/>
      <c r="H41" s="483"/>
      <c r="I41" s="483"/>
      <c r="J41" s="505"/>
      <c r="K41" s="505"/>
    </row>
    <row r="42" spans="1:15" ht="15.75" thickBot="1">
      <c r="A42" s="507"/>
      <c r="B42" s="508"/>
      <c r="C42" s="508"/>
      <c r="D42" s="508"/>
      <c r="E42" s="508"/>
      <c r="F42" s="508"/>
      <c r="G42" s="508"/>
      <c r="H42" s="508"/>
      <c r="I42" s="508"/>
      <c r="J42" s="508"/>
      <c r="K42" s="509"/>
    </row>
    <row r="43" spans="1:15" ht="59.25" customHeight="1">
      <c r="A43" s="510" t="s">
        <v>736</v>
      </c>
      <c r="B43" s="487" t="s">
        <v>737</v>
      </c>
      <c r="C43" s="487" t="s">
        <v>738</v>
      </c>
      <c r="D43" s="487" t="s">
        <v>739</v>
      </c>
      <c r="E43" s="487" t="s">
        <v>740</v>
      </c>
      <c r="F43" s="487" t="s">
        <v>741</v>
      </c>
      <c r="G43" s="487" t="s">
        <v>742</v>
      </c>
      <c r="H43" s="488" t="s">
        <v>743</v>
      </c>
      <c r="I43" s="489" t="s">
        <v>744</v>
      </c>
      <c r="J43" s="490"/>
    </row>
    <row r="44" spans="1:15" ht="15" customHeight="1">
      <c r="A44" s="491" t="s">
        <v>747</v>
      </c>
      <c r="B44" s="511">
        <v>0.44335634997967666</v>
      </c>
      <c r="C44" s="511">
        <v>8.7172788135169876E-2</v>
      </c>
      <c r="D44" s="511">
        <v>0.11689247012059863</v>
      </c>
      <c r="E44" s="511">
        <v>0.17598006242491457</v>
      </c>
      <c r="F44" s="511">
        <v>0.16131607379847007</v>
      </c>
      <c r="G44" s="511">
        <v>0.98471774445882976</v>
      </c>
      <c r="H44" s="511">
        <v>1.5282255541170206E-2</v>
      </c>
      <c r="I44" s="512">
        <v>1</v>
      </c>
      <c r="J44" s="490"/>
    </row>
    <row r="45" spans="1:15" ht="15" customHeight="1">
      <c r="A45" s="491" t="s">
        <v>748</v>
      </c>
      <c r="B45" s="511">
        <v>0.39453282207635382</v>
      </c>
      <c r="C45" s="511">
        <v>0.13554354877356412</v>
      </c>
      <c r="D45" s="511">
        <v>0.11295946752803823</v>
      </c>
      <c r="E45" s="511">
        <v>0.19839357574953848</v>
      </c>
      <c r="F45" s="511">
        <v>0.1579813327270429</v>
      </c>
      <c r="G45" s="511">
        <v>0.99941074685453757</v>
      </c>
      <c r="H45" s="511">
        <v>5.8925314546245684E-4</v>
      </c>
      <c r="I45" s="512">
        <v>1</v>
      </c>
      <c r="J45" s="490"/>
    </row>
    <row r="46" spans="1:15" ht="15" customHeight="1">
      <c r="A46" s="491" t="s">
        <v>749</v>
      </c>
      <c r="B46" s="511">
        <v>0.32033208300520083</v>
      </c>
      <c r="C46" s="511">
        <v>8.0118155560972154E-2</v>
      </c>
      <c r="D46" s="511">
        <v>0.11267201960998802</v>
      </c>
      <c r="E46" s="511">
        <v>0.30314805033901621</v>
      </c>
      <c r="F46" s="511">
        <v>0.18172930872434626</v>
      </c>
      <c r="G46" s="511">
        <v>0.99799961723952346</v>
      </c>
      <c r="H46" s="511">
        <v>2.0003827604766025E-3</v>
      </c>
      <c r="I46" s="512">
        <v>1</v>
      </c>
      <c r="J46" s="490"/>
    </row>
    <row r="47" spans="1:15" ht="15" customHeight="1">
      <c r="A47" s="491" t="s">
        <v>750</v>
      </c>
      <c r="B47" s="511">
        <v>0.38018370421340686</v>
      </c>
      <c r="C47" s="511">
        <v>4.8967447316477557E-2</v>
      </c>
      <c r="D47" s="511">
        <v>7.6350334012008886E-2</v>
      </c>
      <c r="E47" s="511">
        <v>0.2521857456901978</v>
      </c>
      <c r="F47" s="511">
        <v>0.18017237374054082</v>
      </c>
      <c r="G47" s="511">
        <v>0.93785960497263188</v>
      </c>
      <c r="H47" s="511">
        <v>6.2140395027368088E-2</v>
      </c>
      <c r="I47" s="512">
        <v>1</v>
      </c>
      <c r="J47" s="490"/>
    </row>
    <row r="48" spans="1:15" ht="15" customHeight="1">
      <c r="A48" s="491" t="s">
        <v>751</v>
      </c>
      <c r="B48" s="511">
        <v>0.44649686118648235</v>
      </c>
      <c r="C48" s="511">
        <v>9.1239921798785401E-2</v>
      </c>
      <c r="D48" s="511">
        <v>0.10156229005683454</v>
      </c>
      <c r="E48" s="511">
        <v>0.18455736727826105</v>
      </c>
      <c r="F48" s="511">
        <v>0.16370491251818922</v>
      </c>
      <c r="G48" s="511">
        <v>0.98756135283855251</v>
      </c>
      <c r="H48" s="511">
        <v>1.2438647161447445E-2</v>
      </c>
      <c r="I48" s="512">
        <v>1</v>
      </c>
      <c r="J48" s="490"/>
    </row>
    <row r="49" spans="1:10" ht="15" customHeight="1">
      <c r="A49" s="491" t="s">
        <v>752</v>
      </c>
      <c r="B49" s="511">
        <v>0.44001612162685466</v>
      </c>
      <c r="C49" s="511">
        <v>0.1330567206709686</v>
      </c>
      <c r="D49" s="511">
        <v>0.14059550666980544</v>
      </c>
      <c r="E49" s="511">
        <v>0.15288840319025626</v>
      </c>
      <c r="F49" s="511">
        <v>0.13262513077654145</v>
      </c>
      <c r="G49" s="511">
        <v>0.99918188293442645</v>
      </c>
      <c r="H49" s="511">
        <v>8.1811706557353536E-4</v>
      </c>
      <c r="I49" s="512">
        <v>1</v>
      </c>
      <c r="J49" s="490"/>
    </row>
    <row r="50" spans="1:10" ht="15" customHeight="1">
      <c r="A50" s="491" t="s">
        <v>753</v>
      </c>
      <c r="B50" s="511">
        <v>0.39594085477850743</v>
      </c>
      <c r="C50" s="511">
        <v>0.16124192096906859</v>
      </c>
      <c r="D50" s="511">
        <v>0.11606160687073802</v>
      </c>
      <c r="E50" s="511">
        <v>0.17394060193619362</v>
      </c>
      <c r="F50" s="511">
        <v>0.15281501544549234</v>
      </c>
      <c r="G50" s="511">
        <v>1</v>
      </c>
      <c r="H50" s="511">
        <v>0</v>
      </c>
      <c r="I50" s="512">
        <v>1</v>
      </c>
      <c r="J50" s="490"/>
    </row>
    <row r="51" spans="1:10" ht="15" customHeight="1">
      <c r="A51" s="491" t="s">
        <v>754</v>
      </c>
      <c r="B51" s="511">
        <v>0.2895351171541562</v>
      </c>
      <c r="C51" s="511">
        <v>0.11840392973389757</v>
      </c>
      <c r="D51" s="511">
        <v>9.0675225178675947E-2</v>
      </c>
      <c r="E51" s="511">
        <v>0.32095579360098836</v>
      </c>
      <c r="F51" s="511">
        <v>0.18041338729507184</v>
      </c>
      <c r="G51" s="511">
        <v>0.9999834529627899</v>
      </c>
      <c r="H51" s="511">
        <v>1.6547037210017934E-5</v>
      </c>
      <c r="I51" s="512">
        <v>0.99999999999999989</v>
      </c>
      <c r="J51" s="490"/>
    </row>
    <row r="52" spans="1:10" ht="15" customHeight="1">
      <c r="A52" s="491" t="s">
        <v>755</v>
      </c>
      <c r="B52" s="511">
        <v>0.44003544402654438</v>
      </c>
      <c r="C52" s="511">
        <v>6.7558031011377709E-2</v>
      </c>
      <c r="D52" s="511">
        <v>7.6145269016299533E-2</v>
      </c>
      <c r="E52" s="511">
        <v>0.19849610337411971</v>
      </c>
      <c r="F52" s="511">
        <v>0.19396596200566274</v>
      </c>
      <c r="G52" s="511">
        <v>0.97620080943400411</v>
      </c>
      <c r="H52" s="511">
        <v>2.3799190565995904E-2</v>
      </c>
      <c r="I52" s="512">
        <v>1</v>
      </c>
      <c r="J52" s="490"/>
    </row>
    <row r="53" spans="1:10" ht="15" customHeight="1">
      <c r="A53" s="491" t="s">
        <v>756</v>
      </c>
      <c r="B53" s="511">
        <v>0.41407529394887427</v>
      </c>
      <c r="C53" s="511">
        <v>0.14321442713068647</v>
      </c>
      <c r="D53" s="511">
        <v>0.11989360377723693</v>
      </c>
      <c r="E53" s="511">
        <v>0.18809330753155978</v>
      </c>
      <c r="F53" s="511">
        <v>0.12852583992473632</v>
      </c>
      <c r="G53" s="511">
        <v>0.99380247231309382</v>
      </c>
      <c r="H53" s="511">
        <v>6.1975276869061235E-3</v>
      </c>
      <c r="I53" s="512">
        <v>1</v>
      </c>
      <c r="J53" s="490"/>
    </row>
    <row r="54" spans="1:10" ht="15" customHeight="1">
      <c r="A54" s="491" t="s">
        <v>757</v>
      </c>
      <c r="B54" s="511">
        <v>0.44447601435178952</v>
      </c>
      <c r="C54" s="511">
        <v>0.11538362891889707</v>
      </c>
      <c r="D54" s="511">
        <v>0.10956281732110354</v>
      </c>
      <c r="E54" s="511">
        <v>0.13418243199099747</v>
      </c>
      <c r="F54" s="511">
        <v>0.18414699614708682</v>
      </c>
      <c r="G54" s="511">
        <v>0.98775188872987441</v>
      </c>
      <c r="H54" s="511">
        <v>1.2248111270125614E-2</v>
      </c>
      <c r="I54" s="512">
        <v>1</v>
      </c>
      <c r="J54" s="490"/>
    </row>
    <row r="55" spans="1:10" ht="15" customHeight="1">
      <c r="A55" s="491" t="s">
        <v>758</v>
      </c>
      <c r="B55" s="511">
        <v>0.48360478516309729</v>
      </c>
      <c r="C55" s="511">
        <v>0.12283672180193712</v>
      </c>
      <c r="D55" s="511">
        <v>0.11324812923068697</v>
      </c>
      <c r="E55" s="511">
        <v>0.21287495049749003</v>
      </c>
      <c r="F55" s="511">
        <v>4.6425513264422506E-2</v>
      </c>
      <c r="G55" s="511">
        <v>0.97899009995763386</v>
      </c>
      <c r="H55" s="511">
        <v>2.1009900042366185E-2</v>
      </c>
      <c r="I55" s="512">
        <v>1</v>
      </c>
      <c r="J55" s="490"/>
    </row>
    <row r="56" spans="1:10" ht="15" customHeight="1">
      <c r="A56" s="491" t="s">
        <v>759</v>
      </c>
      <c r="B56" s="511">
        <v>0.27049839350040966</v>
      </c>
      <c r="C56" s="511">
        <v>0.14856812336589353</v>
      </c>
      <c r="D56" s="511">
        <v>0.12990982609874049</v>
      </c>
      <c r="E56" s="511">
        <v>0.27318980874641141</v>
      </c>
      <c r="F56" s="511">
        <v>0.14748314186200659</v>
      </c>
      <c r="G56" s="511">
        <v>0.96964929357346163</v>
      </c>
      <c r="H56" s="511">
        <v>3.0350706426538317E-2</v>
      </c>
      <c r="I56" s="512">
        <v>1</v>
      </c>
      <c r="J56" s="490"/>
    </row>
    <row r="57" spans="1:10" ht="15" customHeight="1">
      <c r="A57" s="491" t="s">
        <v>760</v>
      </c>
      <c r="B57" s="511">
        <v>0.4288682675751137</v>
      </c>
      <c r="C57" s="511">
        <v>5.3271729634805282E-2</v>
      </c>
      <c r="D57" s="511">
        <v>9.1311434040319717E-2</v>
      </c>
      <c r="E57" s="511">
        <v>0.28894606860151206</v>
      </c>
      <c r="F57" s="511">
        <v>0.13760250014824943</v>
      </c>
      <c r="G57" s="511">
        <v>1</v>
      </c>
      <c r="H57" s="511">
        <v>0</v>
      </c>
      <c r="I57" s="512">
        <v>1</v>
      </c>
      <c r="J57" s="490"/>
    </row>
    <row r="58" spans="1:10" ht="15" customHeight="1">
      <c r="A58" s="491" t="s">
        <v>761</v>
      </c>
      <c r="B58" s="511">
        <v>0.42375492319963126</v>
      </c>
      <c r="C58" s="511">
        <v>9.899633614080755E-2</v>
      </c>
      <c r="D58" s="511">
        <v>9.7887753220975524E-2</v>
      </c>
      <c r="E58" s="511">
        <v>0.23093657661802888</v>
      </c>
      <c r="F58" s="511">
        <v>0.14278341129136335</v>
      </c>
      <c r="G58" s="511">
        <v>0.9943590004708065</v>
      </c>
      <c r="H58" s="511">
        <v>5.6409995291935369E-3</v>
      </c>
      <c r="I58" s="512">
        <v>1</v>
      </c>
      <c r="J58" s="490"/>
    </row>
    <row r="59" spans="1:10" ht="15" customHeight="1">
      <c r="A59" s="491" t="s">
        <v>762</v>
      </c>
      <c r="B59" s="511">
        <v>0.32082915280247237</v>
      </c>
      <c r="C59" s="511">
        <v>0.1528329394408984</v>
      </c>
      <c r="D59" s="511">
        <v>0.12948841888901264</v>
      </c>
      <c r="E59" s="511">
        <v>0.19313081381513497</v>
      </c>
      <c r="F59" s="511">
        <v>0.17978804493122286</v>
      </c>
      <c r="G59" s="511">
        <v>0.97606936987874104</v>
      </c>
      <c r="H59" s="511">
        <v>2.3930630121258886E-2</v>
      </c>
      <c r="I59" s="512">
        <v>0.99999999999999989</v>
      </c>
      <c r="J59" s="490"/>
    </row>
    <row r="60" spans="1:10" ht="15" customHeight="1">
      <c r="A60" s="491" t="s">
        <v>763</v>
      </c>
      <c r="B60" s="511">
        <v>0.34253558811997453</v>
      </c>
      <c r="C60" s="511">
        <v>0.10800241366523411</v>
      </c>
      <c r="D60" s="511">
        <v>7.5819903183105317E-2</v>
      </c>
      <c r="E60" s="511">
        <v>0.27305159939899837</v>
      </c>
      <c r="F60" s="511">
        <v>0.1674850097540441</v>
      </c>
      <c r="G60" s="511">
        <v>0.96689451412135641</v>
      </c>
      <c r="H60" s="511">
        <v>3.3105485878643558E-2</v>
      </c>
      <c r="I60" s="512">
        <v>1</v>
      </c>
      <c r="J60" s="490"/>
    </row>
    <row r="61" spans="1:10" ht="15" customHeight="1">
      <c r="A61" s="491" t="s">
        <v>764</v>
      </c>
      <c r="B61" s="511">
        <v>0.38769781908377204</v>
      </c>
      <c r="C61" s="511">
        <v>0.15879054820373217</v>
      </c>
      <c r="D61" s="511">
        <v>0.14106033863298295</v>
      </c>
      <c r="E61" s="511">
        <v>0.16983434577055409</v>
      </c>
      <c r="F61" s="511">
        <v>0.14218846165626339</v>
      </c>
      <c r="G61" s="511">
        <v>0.99957151334730465</v>
      </c>
      <c r="H61" s="511">
        <v>4.2848665269536938E-4</v>
      </c>
      <c r="I61" s="512">
        <v>1</v>
      </c>
      <c r="J61" s="490"/>
    </row>
    <row r="62" spans="1:10" ht="15" customHeight="1">
      <c r="A62" s="491" t="s">
        <v>765</v>
      </c>
      <c r="B62" s="511">
        <v>0.36395697913663894</v>
      </c>
      <c r="C62" s="511">
        <v>0.12031933471628865</v>
      </c>
      <c r="D62" s="511">
        <v>0.12704447991298715</v>
      </c>
      <c r="E62" s="511">
        <v>0.21195890616819882</v>
      </c>
      <c r="F62" s="511">
        <v>0.16438594286118699</v>
      </c>
      <c r="G62" s="511">
        <v>0.98766564279530045</v>
      </c>
      <c r="H62" s="511">
        <v>1.2334357204699534E-2</v>
      </c>
      <c r="I62" s="512">
        <v>1</v>
      </c>
      <c r="J62" s="490"/>
    </row>
    <row r="63" spans="1:10" ht="15" customHeight="1">
      <c r="A63" s="491" t="s">
        <v>766</v>
      </c>
      <c r="B63" s="511">
        <v>0.30328365613024955</v>
      </c>
      <c r="C63" s="511">
        <v>7.9240664604486588E-2</v>
      </c>
      <c r="D63" s="511">
        <v>9.0340406180868887E-2</v>
      </c>
      <c r="E63" s="511">
        <v>0.26732831556852504</v>
      </c>
      <c r="F63" s="511">
        <v>0.22517435558237633</v>
      </c>
      <c r="G63" s="511">
        <v>0.96536739806650629</v>
      </c>
      <c r="H63" s="511">
        <v>3.4632601933493684E-2</v>
      </c>
      <c r="I63" s="512">
        <v>1</v>
      </c>
      <c r="J63" s="490"/>
    </row>
    <row r="64" spans="1:10" ht="15" customHeight="1">
      <c r="A64" s="491" t="s">
        <v>639</v>
      </c>
      <c r="B64" s="511">
        <v>0.44881701443936733</v>
      </c>
      <c r="C64" s="511">
        <v>7.7889070385936246E-2</v>
      </c>
      <c r="D64" s="511">
        <v>0.105256703588756</v>
      </c>
      <c r="E64" s="511">
        <v>0.19106532148541905</v>
      </c>
      <c r="F64" s="511">
        <v>0.17089673825730375</v>
      </c>
      <c r="G64" s="511">
        <v>0.99392484815678239</v>
      </c>
      <c r="H64" s="511">
        <v>6.0751518432175669E-3</v>
      </c>
      <c r="I64" s="512">
        <v>1</v>
      </c>
      <c r="J64" s="490"/>
    </row>
    <row r="65" spans="1:11" ht="15" customHeight="1">
      <c r="A65" s="491" t="s">
        <v>767</v>
      </c>
      <c r="B65" s="511">
        <v>0.40872352727577432</v>
      </c>
      <c r="C65" s="511">
        <v>0.10207768813900089</v>
      </c>
      <c r="D65" s="511">
        <v>7.4009523212634751E-2</v>
      </c>
      <c r="E65" s="511">
        <v>0.2174772450851834</v>
      </c>
      <c r="F65" s="511">
        <v>0.17293214518438382</v>
      </c>
      <c r="G65" s="511">
        <v>0.9752201288969774</v>
      </c>
      <c r="H65" s="511">
        <v>2.4779871103022728E-2</v>
      </c>
      <c r="I65" s="512">
        <v>1.0000000000000002</v>
      </c>
      <c r="J65" s="490"/>
    </row>
    <row r="66" spans="1:11" ht="15" customHeight="1">
      <c r="A66" s="491" t="s">
        <v>768</v>
      </c>
      <c r="B66" s="511">
        <v>0.39966568624041737</v>
      </c>
      <c r="C66" s="511">
        <v>0.1539838942692453</v>
      </c>
      <c r="D66" s="511">
        <v>0.13658843769882034</v>
      </c>
      <c r="E66" s="511">
        <v>0.16497290272134932</v>
      </c>
      <c r="F66" s="511">
        <v>0.14478907907016764</v>
      </c>
      <c r="G66" s="511">
        <v>1</v>
      </c>
      <c r="H66" s="511">
        <v>0</v>
      </c>
      <c r="I66" s="512">
        <v>1</v>
      </c>
      <c r="J66" s="490"/>
    </row>
    <row r="67" spans="1:11" ht="15" customHeight="1">
      <c r="A67" s="491" t="s">
        <v>769</v>
      </c>
      <c r="B67" s="511">
        <v>0.45427315315603761</v>
      </c>
      <c r="C67" s="511">
        <v>8.8141489159675387E-2</v>
      </c>
      <c r="D67" s="511">
        <v>9.7801996316324094E-2</v>
      </c>
      <c r="E67" s="511">
        <v>0.18926882983919485</v>
      </c>
      <c r="F67" s="511">
        <v>0.15773866166048867</v>
      </c>
      <c r="G67" s="511">
        <v>0.98722413013172072</v>
      </c>
      <c r="H67" s="511">
        <v>1.2775869868279395E-2</v>
      </c>
      <c r="I67" s="512">
        <v>1.0000000000000002</v>
      </c>
      <c r="J67" s="490"/>
    </row>
    <row r="68" spans="1:11" ht="15" customHeight="1">
      <c r="A68" s="491" t="s">
        <v>770</v>
      </c>
      <c r="B68" s="511">
        <v>0.46844700324502686</v>
      </c>
      <c r="C68" s="511">
        <v>0.10539196320306493</v>
      </c>
      <c r="D68" s="511">
        <v>0.12148432623700692</v>
      </c>
      <c r="E68" s="511">
        <v>0.19090522350371389</v>
      </c>
      <c r="F68" s="511">
        <v>0.11377148381118739</v>
      </c>
      <c r="G68" s="511">
        <v>1</v>
      </c>
      <c r="H68" s="511">
        <v>0</v>
      </c>
      <c r="I68" s="512">
        <v>1</v>
      </c>
      <c r="J68" s="490"/>
    </row>
    <row r="69" spans="1:11" ht="15" customHeight="1">
      <c r="A69" s="491" t="s">
        <v>771</v>
      </c>
      <c r="B69" s="511">
        <v>0.39709029337711715</v>
      </c>
      <c r="C69" s="511">
        <v>9.8366206745193197E-2</v>
      </c>
      <c r="D69" s="511">
        <v>7.3625992175842619E-2</v>
      </c>
      <c r="E69" s="511">
        <v>0.19304733653854042</v>
      </c>
      <c r="F69" s="511">
        <v>0.22310910377775017</v>
      </c>
      <c r="G69" s="511">
        <v>0.98523893261444362</v>
      </c>
      <c r="H69" s="511">
        <v>1.4761067385556383E-2</v>
      </c>
      <c r="I69" s="512">
        <v>1</v>
      </c>
      <c r="J69" s="490"/>
    </row>
    <row r="70" spans="1:11" ht="15" customHeight="1">
      <c r="A70" s="491" t="s">
        <v>772</v>
      </c>
      <c r="B70" s="511">
        <v>0.42298216621106743</v>
      </c>
      <c r="C70" s="511">
        <v>7.4833126638226194E-2</v>
      </c>
      <c r="D70" s="511">
        <v>7.1253107082994441E-2</v>
      </c>
      <c r="E70" s="511">
        <v>0.28599784232725872</v>
      </c>
      <c r="F70" s="511">
        <v>0.12339927791788255</v>
      </c>
      <c r="G70" s="511">
        <v>0.97846552017742938</v>
      </c>
      <c r="H70" s="511">
        <v>2.1534479822570542E-2</v>
      </c>
      <c r="I70" s="512">
        <v>0.99999999999999989</v>
      </c>
      <c r="J70" s="490"/>
    </row>
    <row r="71" spans="1:11" ht="15.95" customHeight="1" thickBot="1">
      <c r="A71" s="513" t="s">
        <v>773</v>
      </c>
      <c r="B71" s="514">
        <v>0.50135931814273726</v>
      </c>
      <c r="C71" s="514">
        <v>0.10025478982487671</v>
      </c>
      <c r="D71" s="514">
        <v>0.11923868035488465</v>
      </c>
      <c r="E71" s="514">
        <v>0.14745086145548378</v>
      </c>
      <c r="F71" s="514">
        <v>0.13169635022201759</v>
      </c>
      <c r="G71" s="514">
        <v>1</v>
      </c>
      <c r="H71" s="514">
        <v>0</v>
      </c>
      <c r="I71" s="515">
        <v>1</v>
      </c>
      <c r="J71" s="490"/>
    </row>
    <row r="72" spans="1:11" ht="17.100000000000001" customHeight="1" thickTop="1" thickBot="1">
      <c r="A72" s="499" t="s">
        <v>618</v>
      </c>
      <c r="B72" s="516">
        <v>0.41847223832370328</v>
      </c>
      <c r="C72" s="516">
        <v>0.11309795826052403</v>
      </c>
      <c r="D72" s="516">
        <v>0.11065388456755477</v>
      </c>
      <c r="E72" s="516">
        <v>0.1993432045653328</v>
      </c>
      <c r="F72" s="516">
        <v>0.15072828830712828</v>
      </c>
      <c r="G72" s="516">
        <v>0.99229557402424351</v>
      </c>
      <c r="H72" s="516">
        <v>7.7044259757568269E-3</v>
      </c>
      <c r="I72" s="517">
        <v>1.0000000000000004</v>
      </c>
      <c r="J72" s="490"/>
    </row>
    <row r="73" spans="1:11" ht="14.1" customHeight="1">
      <c r="A73" s="518"/>
      <c r="B73" s="518"/>
      <c r="C73" s="518"/>
      <c r="D73" s="518"/>
      <c r="E73" s="518"/>
      <c r="F73" s="518"/>
      <c r="G73" s="518"/>
      <c r="H73" s="518"/>
      <c r="I73" s="518"/>
      <c r="J73" s="518"/>
      <c r="K73" s="518"/>
    </row>
    <row r="74" spans="1:11" ht="14.1" customHeight="1">
      <c r="A74" s="483" t="s">
        <v>774</v>
      </c>
      <c r="B74" s="483"/>
      <c r="C74" s="483"/>
      <c r="D74" s="483"/>
      <c r="E74" s="483"/>
      <c r="F74" s="483"/>
      <c r="G74" s="483"/>
      <c r="H74" s="505"/>
      <c r="I74" s="505"/>
      <c r="J74" s="505"/>
      <c r="K74" s="505"/>
    </row>
    <row r="75" spans="1:11" ht="18">
      <c r="A75" s="1023" t="s">
        <v>918</v>
      </c>
    </row>
    <row r="77" spans="1:11" ht="14.1" customHeight="1">
      <c r="B77" s="519"/>
      <c r="C77" s="519"/>
      <c r="D77" s="519"/>
      <c r="E77" s="519"/>
      <c r="F77" s="519"/>
      <c r="G77" s="519"/>
      <c r="H77" s="519"/>
      <c r="I77" s="519"/>
    </row>
    <row r="78" spans="1:11" ht="14.1" customHeight="1">
      <c r="B78" s="519"/>
      <c r="C78" s="519"/>
      <c r="D78" s="519"/>
      <c r="E78" s="519"/>
      <c r="F78" s="519"/>
      <c r="G78" s="519"/>
      <c r="H78" s="519"/>
      <c r="I78" s="519"/>
    </row>
    <row r="79" spans="1:11" ht="14.1" customHeight="1">
      <c r="B79" s="519"/>
      <c r="C79" s="519"/>
      <c r="D79" s="519"/>
      <c r="E79" s="519"/>
      <c r="F79" s="519"/>
      <c r="G79" s="519"/>
      <c r="H79" s="519"/>
      <c r="I79" s="519"/>
    </row>
    <row r="80" spans="1:11" ht="14.1" customHeight="1">
      <c r="B80" s="519"/>
      <c r="C80" s="519"/>
      <c r="D80" s="519"/>
      <c r="E80" s="519"/>
      <c r="F80" s="519"/>
      <c r="G80" s="519"/>
      <c r="H80" s="519"/>
      <c r="I80" s="519"/>
    </row>
    <row r="81" spans="2:9" ht="14.1" customHeight="1">
      <c r="B81" s="519"/>
      <c r="C81" s="519"/>
      <c r="D81" s="519"/>
      <c r="E81" s="519"/>
      <c r="F81" s="519"/>
      <c r="G81" s="519"/>
      <c r="H81" s="519"/>
      <c r="I81" s="519"/>
    </row>
    <row r="82" spans="2:9" ht="14.1" customHeight="1">
      <c r="B82" s="519"/>
      <c r="C82" s="519"/>
      <c r="D82" s="519"/>
      <c r="E82" s="519"/>
      <c r="F82" s="519"/>
      <c r="G82" s="519"/>
      <c r="H82" s="519"/>
      <c r="I82" s="519"/>
    </row>
    <row r="83" spans="2:9" ht="14.1" customHeight="1">
      <c r="B83" s="519"/>
      <c r="C83" s="519"/>
      <c r="D83" s="519"/>
      <c r="E83" s="519"/>
      <c r="F83" s="519"/>
      <c r="G83" s="519"/>
      <c r="H83" s="519"/>
      <c r="I83" s="519"/>
    </row>
    <row r="84" spans="2:9" ht="14.1" customHeight="1">
      <c r="B84" s="519"/>
      <c r="C84" s="519"/>
      <c r="D84" s="519"/>
      <c r="E84" s="519"/>
      <c r="F84" s="519"/>
      <c r="G84" s="519"/>
      <c r="H84" s="519"/>
      <c r="I84" s="519"/>
    </row>
    <row r="85" spans="2:9" ht="14.1" customHeight="1">
      <c r="B85" s="519"/>
      <c r="C85" s="519"/>
      <c r="D85" s="519"/>
      <c r="E85" s="519"/>
      <c r="F85" s="519"/>
      <c r="G85" s="519"/>
      <c r="H85" s="519"/>
      <c r="I85" s="519"/>
    </row>
    <row r="86" spans="2:9" ht="14.1" customHeight="1">
      <c r="B86" s="519"/>
      <c r="C86" s="519"/>
      <c r="D86" s="519"/>
      <c r="E86" s="519"/>
      <c r="F86" s="519"/>
      <c r="G86" s="519"/>
      <c r="H86" s="519"/>
      <c r="I86" s="519"/>
    </row>
    <row r="87" spans="2:9" ht="14.1" customHeight="1">
      <c r="B87" s="519"/>
      <c r="C87" s="519"/>
      <c r="D87" s="519"/>
      <c r="E87" s="519"/>
      <c r="F87" s="519"/>
      <c r="G87" s="519"/>
      <c r="H87" s="519"/>
      <c r="I87" s="519"/>
    </row>
    <row r="88" spans="2:9" ht="14.1" customHeight="1">
      <c r="B88" s="519"/>
      <c r="C88" s="519"/>
      <c r="D88" s="519"/>
      <c r="E88" s="519"/>
      <c r="F88" s="519"/>
      <c r="G88" s="519"/>
      <c r="H88" s="519"/>
      <c r="I88" s="519"/>
    </row>
    <row r="89" spans="2:9" ht="14.1" customHeight="1">
      <c r="B89" s="519"/>
      <c r="C89" s="519"/>
      <c r="D89" s="519"/>
      <c r="E89" s="519"/>
      <c r="F89" s="519"/>
      <c r="G89" s="519"/>
      <c r="H89" s="519"/>
      <c r="I89" s="519"/>
    </row>
    <row r="90" spans="2:9" ht="14.1" customHeight="1">
      <c r="B90" s="519"/>
      <c r="C90" s="519"/>
      <c r="D90" s="519"/>
      <c r="E90" s="519"/>
      <c r="F90" s="519"/>
      <c r="G90" s="519"/>
      <c r="H90" s="519"/>
      <c r="I90" s="519"/>
    </row>
    <row r="91" spans="2:9" ht="14.1" customHeight="1">
      <c r="B91" s="519"/>
      <c r="C91" s="519"/>
      <c r="D91" s="519"/>
      <c r="E91" s="519"/>
      <c r="F91" s="519"/>
      <c r="G91" s="519"/>
      <c r="H91" s="519"/>
      <c r="I91" s="519"/>
    </row>
    <row r="92" spans="2:9" ht="14.1" customHeight="1">
      <c r="B92" s="519"/>
      <c r="C92" s="519"/>
      <c r="D92" s="519"/>
      <c r="E92" s="519"/>
      <c r="F92" s="519"/>
      <c r="G92" s="519"/>
      <c r="H92" s="519"/>
      <c r="I92" s="519"/>
    </row>
    <row r="93" spans="2:9" ht="14.1" customHeight="1">
      <c r="B93" s="519"/>
      <c r="C93" s="519"/>
      <c r="D93" s="519"/>
      <c r="E93" s="519"/>
      <c r="F93" s="519"/>
      <c r="G93" s="519"/>
      <c r="H93" s="519"/>
      <c r="I93" s="519"/>
    </row>
    <row r="94" spans="2:9" ht="14.1" customHeight="1">
      <c r="B94" s="519"/>
      <c r="C94" s="519"/>
      <c r="D94" s="519"/>
      <c r="E94" s="519"/>
      <c r="F94" s="519"/>
      <c r="G94" s="519"/>
      <c r="H94" s="519"/>
      <c r="I94" s="519"/>
    </row>
    <row r="95" spans="2:9" ht="14.1" customHeight="1">
      <c r="B95" s="519"/>
      <c r="C95" s="519"/>
      <c r="D95" s="519"/>
      <c r="E95" s="519"/>
      <c r="F95" s="519"/>
      <c r="G95" s="519"/>
      <c r="H95" s="519"/>
      <c r="I95" s="519"/>
    </row>
    <row r="96" spans="2:9" ht="14.1" customHeight="1">
      <c r="B96" s="519"/>
      <c r="C96" s="519"/>
      <c r="D96" s="519"/>
      <c r="E96" s="519"/>
      <c r="F96" s="519"/>
      <c r="G96" s="519"/>
      <c r="H96" s="519"/>
      <c r="I96" s="519"/>
    </row>
    <row r="97" spans="2:9" ht="14.1" customHeight="1">
      <c r="B97" s="519"/>
      <c r="C97" s="519"/>
      <c r="D97" s="519"/>
      <c r="E97" s="519"/>
      <c r="F97" s="519"/>
      <c r="G97" s="519"/>
      <c r="H97" s="519"/>
      <c r="I97" s="519"/>
    </row>
    <row r="98" spans="2:9" ht="14.1" customHeight="1">
      <c r="B98" s="519"/>
      <c r="C98" s="519"/>
      <c r="D98" s="519"/>
      <c r="E98" s="519"/>
      <c r="F98" s="519"/>
      <c r="G98" s="519"/>
      <c r="H98" s="519"/>
      <c r="I98" s="519"/>
    </row>
    <row r="99" spans="2:9" ht="14.1" customHeight="1">
      <c r="B99" s="519"/>
      <c r="C99" s="519"/>
      <c r="D99" s="519"/>
      <c r="E99" s="519"/>
      <c r="F99" s="519"/>
      <c r="G99" s="519"/>
      <c r="H99" s="519"/>
      <c r="I99" s="519"/>
    </row>
    <row r="100" spans="2:9" ht="14.1" customHeight="1">
      <c r="B100" s="519"/>
      <c r="C100" s="519"/>
      <c r="D100" s="519"/>
      <c r="E100" s="519"/>
      <c r="F100" s="519"/>
      <c r="G100" s="519"/>
      <c r="H100" s="519"/>
      <c r="I100" s="519"/>
    </row>
    <row r="101" spans="2:9" ht="14.1" customHeight="1">
      <c r="B101" s="519"/>
      <c r="C101" s="519"/>
      <c r="D101" s="519"/>
      <c r="E101" s="519"/>
      <c r="F101" s="519"/>
      <c r="G101" s="519"/>
      <c r="H101" s="519"/>
      <c r="I101" s="519"/>
    </row>
    <row r="102" spans="2:9" ht="14.1" customHeight="1">
      <c r="B102" s="519"/>
      <c r="C102" s="519"/>
      <c r="D102" s="519"/>
      <c r="E102" s="519"/>
      <c r="F102" s="519"/>
      <c r="G102" s="519"/>
      <c r="H102" s="519"/>
      <c r="I102" s="519"/>
    </row>
    <row r="103" spans="2:9" ht="14.1" customHeight="1">
      <c r="B103" s="519"/>
      <c r="C103" s="519"/>
      <c r="D103" s="519"/>
      <c r="E103" s="519"/>
      <c r="F103" s="519"/>
      <c r="G103" s="519"/>
      <c r="H103" s="519"/>
      <c r="I103" s="519"/>
    </row>
    <row r="104" spans="2:9" ht="14.1" customHeight="1">
      <c r="B104" s="519"/>
      <c r="C104" s="519"/>
      <c r="D104" s="519"/>
      <c r="E104" s="519"/>
      <c r="F104" s="519"/>
      <c r="G104" s="519"/>
      <c r="H104" s="519"/>
      <c r="I104" s="519"/>
    </row>
    <row r="105" spans="2:9" ht="14.1" customHeight="1">
      <c r="B105" s="519"/>
      <c r="C105" s="519"/>
      <c r="D105" s="519"/>
      <c r="E105" s="519"/>
      <c r="F105" s="519"/>
      <c r="G105" s="519"/>
      <c r="H105" s="519"/>
      <c r="I105" s="519"/>
    </row>
    <row r="107" spans="2:9" ht="14.1" customHeight="1">
      <c r="B107" s="519"/>
      <c r="C107" s="519"/>
      <c r="D107" s="519"/>
      <c r="E107" s="519"/>
      <c r="F107" s="519"/>
      <c r="G107" s="519"/>
      <c r="H107" s="519"/>
      <c r="I107" s="519"/>
    </row>
    <row r="108" spans="2:9" ht="14.1" customHeight="1">
      <c r="B108" s="519"/>
      <c r="C108" s="519"/>
      <c r="D108" s="519"/>
      <c r="E108" s="519"/>
      <c r="F108" s="519"/>
      <c r="G108" s="519"/>
      <c r="H108" s="519"/>
      <c r="I108" s="519"/>
    </row>
    <row r="109" spans="2:9" ht="14.1" customHeight="1">
      <c r="B109" s="519"/>
      <c r="C109" s="519"/>
      <c r="D109" s="519"/>
      <c r="E109" s="519"/>
      <c r="F109" s="519"/>
      <c r="G109" s="519"/>
      <c r="H109" s="519"/>
      <c r="I109" s="519"/>
    </row>
    <row r="110" spans="2:9" ht="14.1" customHeight="1">
      <c r="B110" s="519"/>
      <c r="C110" s="519"/>
      <c r="D110" s="519"/>
      <c r="E110" s="519"/>
      <c r="F110" s="519"/>
      <c r="G110" s="519"/>
      <c r="H110" s="519"/>
      <c r="I110" s="519"/>
    </row>
    <row r="111" spans="2:9" ht="14.1" customHeight="1">
      <c r="B111" s="519"/>
      <c r="C111" s="519"/>
      <c r="D111" s="519"/>
      <c r="E111" s="519"/>
      <c r="F111" s="519"/>
      <c r="G111" s="519"/>
      <c r="H111" s="519"/>
      <c r="I111" s="519"/>
    </row>
    <row r="112" spans="2:9" ht="14.1" customHeight="1">
      <c r="B112" s="519"/>
      <c r="C112" s="519"/>
      <c r="D112" s="519"/>
      <c r="E112" s="519"/>
      <c r="F112" s="519"/>
      <c r="G112" s="519"/>
      <c r="H112" s="519"/>
      <c r="I112" s="519"/>
    </row>
    <row r="113" spans="2:9" ht="14.1" customHeight="1">
      <c r="B113" s="519"/>
      <c r="C113" s="519"/>
      <c r="D113" s="519"/>
      <c r="E113" s="519"/>
      <c r="F113" s="519"/>
      <c r="G113" s="519"/>
      <c r="H113" s="519"/>
      <c r="I113" s="519"/>
    </row>
    <row r="114" spans="2:9" ht="14.1" customHeight="1">
      <c r="B114" s="519"/>
      <c r="C114" s="519"/>
      <c r="D114" s="519"/>
      <c r="E114" s="519"/>
      <c r="F114" s="519"/>
      <c r="G114" s="519"/>
      <c r="H114" s="519"/>
      <c r="I114" s="519"/>
    </row>
    <row r="115" spans="2:9" ht="14.1" customHeight="1">
      <c r="B115" s="519"/>
      <c r="C115" s="519"/>
      <c r="D115" s="519"/>
      <c r="E115" s="519"/>
      <c r="F115" s="519"/>
      <c r="G115" s="519"/>
      <c r="H115" s="519"/>
      <c r="I115" s="519"/>
    </row>
    <row r="116" spans="2:9" ht="14.1" customHeight="1">
      <c r="B116" s="519"/>
      <c r="C116" s="519"/>
      <c r="D116" s="519"/>
      <c r="E116" s="519"/>
      <c r="F116" s="519"/>
      <c r="G116" s="519"/>
      <c r="H116" s="519"/>
      <c r="I116" s="519"/>
    </row>
    <row r="117" spans="2:9" ht="14.1" customHeight="1">
      <c r="B117" s="519"/>
      <c r="C117" s="519"/>
      <c r="D117" s="519"/>
      <c r="E117" s="519"/>
      <c r="F117" s="519"/>
      <c r="G117" s="519"/>
      <c r="H117" s="519"/>
      <c r="I117" s="519"/>
    </row>
    <row r="118" spans="2:9" ht="14.1" customHeight="1">
      <c r="B118" s="519"/>
      <c r="C118" s="519"/>
      <c r="D118" s="519"/>
      <c r="E118" s="519"/>
      <c r="F118" s="519"/>
      <c r="G118" s="519"/>
      <c r="H118" s="519"/>
      <c r="I118" s="519"/>
    </row>
    <row r="119" spans="2:9" ht="14.1" customHeight="1">
      <c r="B119" s="519"/>
      <c r="C119" s="519"/>
      <c r="D119" s="519"/>
      <c r="E119" s="519"/>
      <c r="F119" s="519"/>
      <c r="G119" s="519"/>
      <c r="H119" s="519"/>
      <c r="I119" s="519"/>
    </row>
    <row r="120" spans="2:9" ht="14.1" customHeight="1">
      <c r="B120" s="519"/>
      <c r="C120" s="519"/>
      <c r="D120" s="519"/>
      <c r="E120" s="519"/>
      <c r="F120" s="519"/>
      <c r="G120" s="519"/>
      <c r="H120" s="519"/>
      <c r="I120" s="519"/>
    </row>
    <row r="121" spans="2:9" ht="14.1" customHeight="1">
      <c r="B121" s="519"/>
      <c r="C121" s="519"/>
      <c r="D121" s="519"/>
      <c r="E121" s="519"/>
      <c r="F121" s="519"/>
      <c r="G121" s="519"/>
      <c r="H121" s="519"/>
      <c r="I121" s="519"/>
    </row>
    <row r="122" spans="2:9" ht="14.1" customHeight="1">
      <c r="B122" s="519"/>
      <c r="C122" s="519"/>
      <c r="D122" s="519"/>
      <c r="E122" s="519"/>
      <c r="F122" s="519"/>
      <c r="G122" s="519"/>
      <c r="H122" s="519"/>
      <c r="I122" s="519"/>
    </row>
    <row r="123" spans="2:9" ht="14.1" customHeight="1">
      <c r="B123" s="519"/>
      <c r="C123" s="519"/>
      <c r="D123" s="519"/>
      <c r="E123" s="519"/>
      <c r="F123" s="519"/>
      <c r="G123" s="519"/>
      <c r="H123" s="519"/>
      <c r="I123" s="519"/>
    </row>
    <row r="124" spans="2:9" ht="14.1" customHeight="1">
      <c r="B124" s="519"/>
      <c r="C124" s="519"/>
      <c r="D124" s="519"/>
      <c r="E124" s="519"/>
      <c r="F124" s="519"/>
      <c r="G124" s="519"/>
      <c r="H124" s="519"/>
      <c r="I124" s="519"/>
    </row>
    <row r="125" spans="2:9" ht="14.1" customHeight="1">
      <c r="B125" s="519"/>
      <c r="C125" s="519"/>
      <c r="D125" s="519"/>
      <c r="E125" s="519"/>
      <c r="F125" s="519"/>
      <c r="G125" s="519"/>
      <c r="H125" s="519"/>
      <c r="I125" s="519"/>
    </row>
    <row r="126" spans="2:9" ht="14.1" customHeight="1">
      <c r="B126" s="519"/>
      <c r="C126" s="519"/>
      <c r="D126" s="519"/>
      <c r="E126" s="519"/>
      <c r="F126" s="519"/>
      <c r="G126" s="519"/>
      <c r="H126" s="519"/>
      <c r="I126" s="519"/>
    </row>
    <row r="127" spans="2:9" ht="14.1" customHeight="1">
      <c r="B127" s="519"/>
      <c r="C127" s="519"/>
      <c r="D127" s="519"/>
      <c r="E127" s="519"/>
      <c r="F127" s="519"/>
      <c r="G127" s="519"/>
      <c r="H127" s="519"/>
      <c r="I127" s="519"/>
    </row>
    <row r="128" spans="2:9" ht="14.1" customHeight="1">
      <c r="B128" s="519"/>
      <c r="C128" s="519"/>
      <c r="D128" s="519"/>
      <c r="E128" s="519"/>
      <c r="F128" s="519"/>
      <c r="G128" s="519"/>
      <c r="H128" s="519"/>
      <c r="I128" s="519"/>
    </row>
    <row r="129" spans="2:9" ht="14.1" customHeight="1">
      <c r="B129" s="519"/>
      <c r="C129" s="519"/>
      <c r="D129" s="519"/>
      <c r="E129" s="519"/>
      <c r="F129" s="519"/>
      <c r="G129" s="519"/>
      <c r="H129" s="519"/>
      <c r="I129" s="519"/>
    </row>
    <row r="130" spans="2:9" ht="14.1" customHeight="1">
      <c r="B130" s="519"/>
      <c r="C130" s="519"/>
      <c r="D130" s="519"/>
      <c r="E130" s="519"/>
      <c r="F130" s="519"/>
      <c r="G130" s="519"/>
      <c r="H130" s="519"/>
      <c r="I130" s="519"/>
    </row>
    <row r="131" spans="2:9" ht="14.1" customHeight="1">
      <c r="B131" s="519"/>
      <c r="C131" s="519"/>
      <c r="D131" s="519"/>
      <c r="E131" s="519"/>
      <c r="F131" s="519"/>
      <c r="G131" s="519"/>
      <c r="H131" s="519"/>
      <c r="I131" s="519"/>
    </row>
    <row r="132" spans="2:9" ht="14.1" customHeight="1">
      <c r="B132" s="519"/>
      <c r="C132" s="519"/>
      <c r="D132" s="519"/>
      <c r="E132" s="519"/>
      <c r="F132" s="519"/>
      <c r="G132" s="519"/>
      <c r="H132" s="519"/>
      <c r="I132" s="519"/>
    </row>
    <row r="133" spans="2:9" ht="14.1" customHeight="1">
      <c r="B133" s="519"/>
      <c r="C133" s="519"/>
      <c r="D133" s="519"/>
      <c r="E133" s="519"/>
      <c r="F133" s="519"/>
      <c r="G133" s="519"/>
      <c r="H133" s="519"/>
      <c r="I133" s="519"/>
    </row>
    <row r="134" spans="2:9" ht="14.1" customHeight="1">
      <c r="B134" s="519"/>
      <c r="C134" s="519"/>
      <c r="D134" s="519"/>
      <c r="E134" s="519"/>
      <c r="F134" s="519"/>
      <c r="G134" s="519"/>
      <c r="H134" s="519"/>
      <c r="I134" s="519"/>
    </row>
    <row r="135" spans="2:9" ht="14.1" customHeight="1">
      <c r="B135" s="519"/>
      <c r="C135" s="519"/>
      <c r="D135" s="519"/>
      <c r="E135" s="519"/>
      <c r="F135" s="519"/>
      <c r="G135" s="519"/>
      <c r="H135" s="519"/>
      <c r="I135" s="519"/>
    </row>
    <row r="136" spans="2:9" ht="14.1" customHeight="1">
      <c r="B136" s="519"/>
      <c r="C136" s="519"/>
      <c r="D136" s="519"/>
      <c r="E136" s="519"/>
      <c r="F136" s="519"/>
      <c r="G136" s="519"/>
      <c r="H136" s="519"/>
      <c r="I136" s="519"/>
    </row>
    <row r="137" spans="2:9" ht="14.1" customHeight="1">
      <c r="B137" s="519"/>
      <c r="C137" s="519"/>
      <c r="D137" s="519"/>
      <c r="E137" s="519"/>
      <c r="F137" s="519"/>
      <c r="G137" s="519"/>
      <c r="H137" s="519"/>
      <c r="I137" s="519"/>
    </row>
    <row r="138" spans="2:9" ht="14.1" customHeight="1">
      <c r="B138" s="519"/>
      <c r="C138" s="519"/>
      <c r="D138" s="519"/>
      <c r="E138" s="519"/>
      <c r="F138" s="519"/>
      <c r="G138" s="519"/>
      <c r="H138" s="519"/>
      <c r="I138" s="519"/>
    </row>
    <row r="139" spans="2:9" ht="14.1" customHeight="1">
      <c r="B139" s="519"/>
      <c r="C139" s="519"/>
      <c r="D139" s="519"/>
      <c r="E139" s="519"/>
      <c r="F139" s="519"/>
      <c r="G139" s="519"/>
      <c r="H139" s="519"/>
      <c r="I139" s="519"/>
    </row>
    <row r="140" spans="2:9" ht="14.1" customHeight="1">
      <c r="B140" s="519"/>
      <c r="C140" s="519"/>
      <c r="D140" s="519"/>
      <c r="E140" s="519"/>
      <c r="F140" s="519"/>
      <c r="G140" s="519"/>
      <c r="H140" s="519"/>
      <c r="I140" s="519"/>
    </row>
  </sheetData>
  <hyperlinks>
    <hyperlink ref="A1" location="'Table of Contents'!A1" display="Return to Table of Contents" xr:uid="{B9D2C1C1-072F-4A07-BBB2-CA82B4479080}"/>
    <hyperlink ref="A36" location="'Table of Contents'!A1" display="Return to Table of Contents" xr:uid="{2FEAFB50-99F0-41D6-9B2B-DA79ECF0A389}"/>
    <hyperlink ref="A75" location="'Table of Contents'!A1" display="Return to Table of Contents" xr:uid="{2491F2A3-2B23-49E0-AEEA-AAC092CE73E8}"/>
  </hyperlinks>
  <pageMargins left="0.7" right="0.7" top="0.75" bottom="0.75" header="0.3" footer="0.3"/>
  <pageSetup scale="57" orientation="landscape" r:id="rId1"/>
  <rowBreaks count="1" manualBreakCount="1">
    <brk id="37"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D26A-CA4E-4422-9636-8DB2B6698443}">
  <sheetPr>
    <tabColor theme="0" tint="-4.9989318521683403E-2"/>
    <pageSetUpPr fitToPage="1"/>
  </sheetPr>
  <dimension ref="A1:AA78"/>
  <sheetViews>
    <sheetView topLeftCell="A18" workbookViewId="0">
      <selection activeCell="A43" sqref="A43"/>
    </sheetView>
  </sheetViews>
  <sheetFormatPr defaultColWidth="7.75" defaultRowHeight="15"/>
  <cols>
    <col min="1" max="1" width="28.375" style="484" customWidth="1"/>
    <col min="2" max="2" width="14" style="484" customWidth="1"/>
    <col min="3" max="3" width="11.5" style="484" bestFit="1" customWidth="1"/>
    <col min="4" max="4" width="12.875" style="484" bestFit="1" customWidth="1"/>
    <col min="5" max="5" width="11.5" style="484" bestFit="1" customWidth="1"/>
    <col min="6" max="6" width="10.5" style="484" bestFit="1" customWidth="1"/>
    <col min="7" max="7" width="12.625" style="484" customWidth="1"/>
    <col min="8" max="8" width="11.375" style="484" bestFit="1" customWidth="1"/>
    <col min="9" max="9" width="12.875" style="484" bestFit="1" customWidth="1"/>
    <col min="10" max="10" width="13.375" style="484" bestFit="1" customWidth="1"/>
    <col min="11" max="19" width="7.75" style="484"/>
    <col min="20" max="20" width="14" style="484" bestFit="1" customWidth="1"/>
    <col min="21" max="21" width="12.875" style="484" bestFit="1" customWidth="1"/>
    <col min="22" max="22" width="14" style="484" bestFit="1" customWidth="1"/>
    <col min="23" max="23" width="12.875" style="484" bestFit="1" customWidth="1"/>
    <col min="24" max="24" width="11.75" style="484" bestFit="1" customWidth="1"/>
    <col min="25" max="25" width="14" style="484" bestFit="1" customWidth="1"/>
    <col min="26" max="26" width="12.25" style="484" bestFit="1" customWidth="1"/>
    <col min="27" max="27" width="14" style="484" bestFit="1" customWidth="1"/>
    <col min="28" max="16384" width="7.75" style="484"/>
  </cols>
  <sheetData>
    <row r="1" spans="1:27" ht="18">
      <c r="A1" s="1023" t="s">
        <v>918</v>
      </c>
    </row>
    <row r="2" spans="1:27" ht="15" customHeight="1">
      <c r="A2" s="520" t="s">
        <v>775</v>
      </c>
      <c r="B2" s="520"/>
      <c r="C2" s="520"/>
      <c r="D2" s="520"/>
      <c r="E2" s="520"/>
      <c r="F2" s="520"/>
      <c r="G2" s="520"/>
      <c r="H2" s="520"/>
      <c r="I2" s="520"/>
      <c r="J2" s="521"/>
    </row>
    <row r="3" spans="1:27" ht="15" customHeight="1">
      <c r="A3" s="520" t="s">
        <v>734</v>
      </c>
      <c r="B3" s="520"/>
      <c r="C3" s="520"/>
      <c r="D3" s="520"/>
      <c r="E3" s="520"/>
      <c r="F3" s="520"/>
      <c r="G3" s="520"/>
      <c r="H3" s="520"/>
      <c r="I3" s="520"/>
      <c r="J3" s="521"/>
    </row>
    <row r="4" spans="1:27" ht="15" customHeight="1">
      <c r="A4" s="520" t="s">
        <v>776</v>
      </c>
      <c r="B4" s="520"/>
      <c r="C4" s="520"/>
      <c r="D4" s="520"/>
      <c r="E4" s="520"/>
      <c r="F4" s="520"/>
      <c r="G4" s="520"/>
      <c r="H4" s="520"/>
      <c r="I4" s="520"/>
      <c r="J4" s="521"/>
    </row>
    <row r="5" spans="1:27" ht="15" customHeight="1">
      <c r="A5" s="521"/>
      <c r="B5" s="522"/>
      <c r="C5" s="521"/>
      <c r="D5" s="521"/>
      <c r="E5" s="521"/>
      <c r="F5" s="521"/>
      <c r="G5" s="521"/>
      <c r="H5" s="521"/>
      <c r="I5" s="521"/>
      <c r="J5" s="521"/>
    </row>
    <row r="6" spans="1:27" ht="15.95" customHeight="1" thickBot="1">
      <c r="A6" s="521"/>
      <c r="B6" s="521"/>
      <c r="C6" s="521"/>
      <c r="D6" s="523"/>
      <c r="E6" s="523"/>
      <c r="F6" s="523"/>
      <c r="G6" s="523"/>
      <c r="H6" s="523"/>
      <c r="I6" s="523"/>
      <c r="J6" s="521"/>
    </row>
    <row r="7" spans="1:27" ht="19.5" customHeight="1" thickBot="1">
      <c r="A7" s="524"/>
      <c r="B7" s="525" t="s">
        <v>777</v>
      </c>
      <c r="C7" s="526"/>
      <c r="D7" s="527"/>
      <c r="E7" s="528"/>
      <c r="F7" s="529"/>
      <c r="G7" s="530"/>
      <c r="H7" s="529"/>
      <c r="I7" s="530"/>
      <c r="J7" s="531"/>
    </row>
    <row r="8" spans="1:27" ht="52.5" customHeight="1" thickBot="1">
      <c r="A8" s="532" t="s">
        <v>778</v>
      </c>
      <c r="B8" s="533" t="s">
        <v>779</v>
      </c>
      <c r="C8" s="534" t="s">
        <v>780</v>
      </c>
      <c r="D8" s="535" t="s">
        <v>781</v>
      </c>
      <c r="E8" s="536" t="s">
        <v>782</v>
      </c>
      <c r="F8" s="537" t="s">
        <v>783</v>
      </c>
      <c r="G8" s="538" t="s">
        <v>784</v>
      </c>
      <c r="H8" s="537" t="s">
        <v>745</v>
      </c>
      <c r="I8" s="538" t="s">
        <v>746</v>
      </c>
      <c r="J8" s="539"/>
    </row>
    <row r="9" spans="1:27" ht="15" customHeight="1">
      <c r="A9" s="540" t="s">
        <v>747</v>
      </c>
      <c r="B9" s="541">
        <v>39178136</v>
      </c>
      <c r="C9" s="542">
        <v>4992445</v>
      </c>
      <c r="D9" s="543">
        <v>44170581</v>
      </c>
      <c r="E9" s="544">
        <v>18533814</v>
      </c>
      <c r="F9" s="542">
        <v>535136</v>
      </c>
      <c r="G9" s="545">
        <v>63239531</v>
      </c>
      <c r="H9" s="544">
        <v>2052000</v>
      </c>
      <c r="I9" s="545">
        <v>65291531</v>
      </c>
      <c r="J9" s="546"/>
      <c r="K9" s="547"/>
      <c r="T9" s="547"/>
      <c r="U9" s="547"/>
      <c r="V9" s="547"/>
      <c r="W9" s="547"/>
      <c r="X9" s="547"/>
      <c r="Y9" s="547"/>
      <c r="Z9" s="547"/>
      <c r="AA9" s="547"/>
    </row>
    <row r="10" spans="1:27" ht="15" customHeight="1">
      <c r="A10" s="548" t="s">
        <v>748</v>
      </c>
      <c r="B10" s="541">
        <v>83558562</v>
      </c>
      <c r="C10" s="542">
        <v>16648950</v>
      </c>
      <c r="D10" s="543">
        <v>100207512</v>
      </c>
      <c r="E10" s="544">
        <v>38140760</v>
      </c>
      <c r="F10" s="542">
        <v>2767724</v>
      </c>
      <c r="G10" s="545">
        <v>141115996</v>
      </c>
      <c r="H10" s="544">
        <v>1292781</v>
      </c>
      <c r="I10" s="545">
        <v>142408777</v>
      </c>
      <c r="J10" s="546"/>
      <c r="K10" s="547"/>
      <c r="T10" s="547"/>
      <c r="U10" s="547"/>
      <c r="V10" s="547"/>
      <c r="W10" s="547"/>
      <c r="X10" s="547"/>
      <c r="Y10" s="547"/>
      <c r="Z10" s="547"/>
      <c r="AA10" s="547"/>
    </row>
    <row r="11" spans="1:27" ht="15" customHeight="1">
      <c r="A11" s="549" t="s">
        <v>749</v>
      </c>
      <c r="B11" s="541">
        <v>18555492.84</v>
      </c>
      <c r="C11" s="542">
        <v>6382886.8490659893</v>
      </c>
      <c r="D11" s="543">
        <v>24938379.689065989</v>
      </c>
      <c r="E11" s="544">
        <v>18465736.929789536</v>
      </c>
      <c r="F11" s="542">
        <v>4684130.6420123419</v>
      </c>
      <c r="G11" s="545">
        <v>48088247.260867864</v>
      </c>
      <c r="H11" s="544">
        <v>0</v>
      </c>
      <c r="I11" s="545">
        <v>48088247.260867864</v>
      </c>
      <c r="J11" s="546"/>
      <c r="K11" s="547"/>
      <c r="T11" s="547"/>
      <c r="U11" s="547"/>
      <c r="V11" s="547"/>
      <c r="W11" s="547"/>
      <c r="X11" s="547"/>
      <c r="Y11" s="547"/>
      <c r="Z11" s="547"/>
      <c r="AA11" s="547"/>
    </row>
    <row r="12" spans="1:27" ht="15" customHeight="1">
      <c r="A12" s="548" t="s">
        <v>750</v>
      </c>
      <c r="B12" s="541">
        <v>8167167.8200000003</v>
      </c>
      <c r="C12" s="542">
        <v>1086349.51</v>
      </c>
      <c r="D12" s="543">
        <v>9253517.3300000001</v>
      </c>
      <c r="E12" s="544">
        <v>3857947.88</v>
      </c>
      <c r="F12" s="542">
        <v>452346.85</v>
      </c>
      <c r="G12" s="545">
        <v>13563812.060000001</v>
      </c>
      <c r="H12" s="544">
        <v>1185000</v>
      </c>
      <c r="I12" s="545">
        <v>14748812.060000001</v>
      </c>
      <c r="J12" s="546"/>
      <c r="K12" s="547"/>
      <c r="T12" s="547"/>
      <c r="U12" s="547"/>
      <c r="V12" s="547"/>
      <c r="W12" s="547"/>
      <c r="X12" s="547"/>
      <c r="Y12" s="547"/>
      <c r="Z12" s="547"/>
      <c r="AA12" s="547"/>
    </row>
    <row r="13" spans="1:27" ht="15" customHeight="1">
      <c r="A13" s="549" t="s">
        <v>751</v>
      </c>
      <c r="B13" s="541">
        <v>45255889</v>
      </c>
      <c r="C13" s="542">
        <v>4660361</v>
      </c>
      <c r="D13" s="543">
        <v>49916250</v>
      </c>
      <c r="E13" s="544">
        <v>15149565</v>
      </c>
      <c r="F13" s="542">
        <v>2053158</v>
      </c>
      <c r="G13" s="545">
        <v>67118973</v>
      </c>
      <c r="H13" s="544">
        <v>9815648</v>
      </c>
      <c r="I13" s="545">
        <v>76934621</v>
      </c>
      <c r="J13" s="546"/>
      <c r="K13" s="547"/>
      <c r="T13" s="547"/>
      <c r="U13" s="547"/>
      <c r="V13" s="547"/>
      <c r="W13" s="547"/>
      <c r="X13" s="547"/>
      <c r="Y13" s="547"/>
      <c r="Z13" s="547"/>
      <c r="AA13" s="547"/>
    </row>
    <row r="14" spans="1:27" ht="15" customHeight="1">
      <c r="A14" s="548" t="s">
        <v>752</v>
      </c>
      <c r="B14" s="541">
        <v>36691375</v>
      </c>
      <c r="C14" s="542">
        <v>8720639</v>
      </c>
      <c r="D14" s="543">
        <v>45412014</v>
      </c>
      <c r="E14" s="544">
        <v>14515538</v>
      </c>
      <c r="F14" s="542">
        <v>710549</v>
      </c>
      <c r="G14" s="545">
        <v>60638101</v>
      </c>
      <c r="H14" s="544">
        <v>2400000</v>
      </c>
      <c r="I14" s="545">
        <v>63038101</v>
      </c>
      <c r="J14" s="546"/>
      <c r="K14" s="547"/>
      <c r="T14" s="547"/>
      <c r="U14" s="547"/>
      <c r="V14" s="547"/>
      <c r="W14" s="547"/>
      <c r="X14" s="547"/>
      <c r="Y14" s="547"/>
      <c r="Z14" s="547"/>
      <c r="AA14" s="547"/>
    </row>
    <row r="15" spans="1:27" ht="15" customHeight="1">
      <c r="A15" s="549" t="s">
        <v>753</v>
      </c>
      <c r="B15" s="541">
        <v>68398211</v>
      </c>
      <c r="C15" s="542">
        <v>10970443</v>
      </c>
      <c r="D15" s="543">
        <v>79368654</v>
      </c>
      <c r="E15" s="544">
        <v>24532712</v>
      </c>
      <c r="F15" s="542">
        <v>5970037</v>
      </c>
      <c r="G15" s="545">
        <v>109871403</v>
      </c>
      <c r="H15" s="544">
        <v>1218610</v>
      </c>
      <c r="I15" s="545">
        <v>111090013</v>
      </c>
      <c r="J15" s="546"/>
      <c r="K15" s="547" t="s">
        <v>603</v>
      </c>
      <c r="T15" s="547"/>
      <c r="U15" s="547"/>
      <c r="V15" s="547"/>
      <c r="W15" s="547"/>
      <c r="X15" s="547"/>
      <c r="Y15" s="547"/>
      <c r="Z15" s="547"/>
      <c r="AA15" s="547"/>
    </row>
    <row r="16" spans="1:27" ht="15" customHeight="1">
      <c r="A16" s="549" t="s">
        <v>754</v>
      </c>
      <c r="B16" s="541">
        <v>5199924.5199999996</v>
      </c>
      <c r="C16" s="542">
        <v>785617.84000000008</v>
      </c>
      <c r="D16" s="543">
        <v>5985542.3599999994</v>
      </c>
      <c r="E16" s="544">
        <v>4479526</v>
      </c>
      <c r="F16" s="542">
        <v>141017.63</v>
      </c>
      <c r="G16" s="545">
        <v>10606085.99</v>
      </c>
      <c r="H16" s="544">
        <v>0</v>
      </c>
      <c r="I16" s="545">
        <v>10606085.99</v>
      </c>
      <c r="J16" s="546"/>
      <c r="K16" s="547"/>
      <c r="T16" s="547"/>
      <c r="U16" s="547"/>
      <c r="V16" s="547"/>
      <c r="W16" s="547"/>
      <c r="X16" s="547"/>
      <c r="Y16" s="547"/>
      <c r="Z16" s="547"/>
      <c r="AA16" s="547"/>
    </row>
    <row r="17" spans="1:27" ht="15" customHeight="1">
      <c r="A17" s="540" t="s">
        <v>755</v>
      </c>
      <c r="B17" s="541">
        <v>17605023</v>
      </c>
      <c r="C17" s="542">
        <v>1726474</v>
      </c>
      <c r="D17" s="543">
        <v>19331497</v>
      </c>
      <c r="E17" s="544">
        <v>9326742</v>
      </c>
      <c r="F17" s="542">
        <v>536936</v>
      </c>
      <c r="G17" s="545">
        <v>29195175</v>
      </c>
      <c r="H17" s="544">
        <v>1355203</v>
      </c>
      <c r="I17" s="545">
        <v>30550378</v>
      </c>
      <c r="J17" s="546"/>
      <c r="K17" s="547"/>
      <c r="T17" s="547"/>
      <c r="U17" s="547"/>
      <c r="V17" s="547"/>
      <c r="W17" s="547"/>
      <c r="X17" s="547"/>
      <c r="Y17" s="547"/>
      <c r="Z17" s="547"/>
      <c r="AA17" s="547"/>
    </row>
    <row r="18" spans="1:27" ht="15" customHeight="1">
      <c r="A18" s="549" t="s">
        <v>756</v>
      </c>
      <c r="B18" s="541">
        <v>62113614.87207479</v>
      </c>
      <c r="C18" s="542">
        <v>10632526.142229673</v>
      </c>
      <c r="D18" s="543">
        <v>72746141.014304459</v>
      </c>
      <c r="E18" s="544">
        <v>28020813.632576693</v>
      </c>
      <c r="F18" s="542">
        <v>1566192.9300000002</v>
      </c>
      <c r="G18" s="545">
        <v>102333147.57688116</v>
      </c>
      <c r="H18" s="544">
        <v>9949152.3300000001</v>
      </c>
      <c r="I18" s="545">
        <v>112282299.90688115</v>
      </c>
      <c r="J18" s="546"/>
      <c r="K18" s="547"/>
      <c r="T18" s="547"/>
      <c r="U18" s="547"/>
      <c r="V18" s="547"/>
      <c r="W18" s="547"/>
      <c r="X18" s="547"/>
      <c r="Y18" s="547"/>
      <c r="Z18" s="547"/>
      <c r="AA18" s="547"/>
    </row>
    <row r="19" spans="1:27" ht="15" customHeight="1">
      <c r="A19" s="549" t="s">
        <v>757</v>
      </c>
      <c r="B19" s="541">
        <v>44760478</v>
      </c>
      <c r="C19" s="542">
        <v>5100169</v>
      </c>
      <c r="D19" s="543">
        <v>49860647</v>
      </c>
      <c r="E19" s="544">
        <v>16202302</v>
      </c>
      <c r="F19" s="542">
        <v>1624853</v>
      </c>
      <c r="G19" s="545">
        <v>67687802</v>
      </c>
      <c r="H19" s="544">
        <v>3672639</v>
      </c>
      <c r="I19" s="545">
        <v>71360441</v>
      </c>
      <c r="J19" s="546"/>
      <c r="K19" s="547"/>
      <c r="T19" s="547"/>
      <c r="U19" s="547"/>
      <c r="V19" s="547"/>
      <c r="W19" s="547"/>
      <c r="X19" s="547"/>
      <c r="Y19" s="547"/>
      <c r="Z19" s="547"/>
      <c r="AA19" s="547"/>
    </row>
    <row r="20" spans="1:27" ht="15" customHeight="1">
      <c r="A20" s="548" t="s">
        <v>758</v>
      </c>
      <c r="B20" s="541">
        <v>10639166.809999999</v>
      </c>
      <c r="C20" s="542">
        <v>1849807.8</v>
      </c>
      <c r="D20" s="543">
        <v>12488974.609999999</v>
      </c>
      <c r="E20" s="544">
        <v>4711078.88</v>
      </c>
      <c r="F20" s="542">
        <v>363115.9</v>
      </c>
      <c r="G20" s="545">
        <v>17563169.389999997</v>
      </c>
      <c r="H20" s="544">
        <v>1058944.05</v>
      </c>
      <c r="I20" s="545">
        <v>18622113.439999998</v>
      </c>
      <c r="J20" s="546"/>
      <c r="K20" s="547"/>
      <c r="T20" s="547"/>
      <c r="U20" s="547"/>
      <c r="V20" s="547"/>
      <c r="W20" s="547"/>
      <c r="X20" s="547"/>
      <c r="Y20" s="547"/>
      <c r="Z20" s="547"/>
      <c r="AA20" s="547"/>
    </row>
    <row r="21" spans="1:27" ht="15" customHeight="1">
      <c r="A21" s="549" t="s">
        <v>759</v>
      </c>
      <c r="B21" s="541">
        <v>12931092</v>
      </c>
      <c r="C21" s="542">
        <v>3213521</v>
      </c>
      <c r="D21" s="543">
        <v>16144613</v>
      </c>
      <c r="E21" s="544">
        <v>7834282</v>
      </c>
      <c r="F21" s="542">
        <v>336699</v>
      </c>
      <c r="G21" s="545">
        <v>24315594</v>
      </c>
      <c r="H21" s="544">
        <v>5127452</v>
      </c>
      <c r="I21" s="545">
        <v>29443046</v>
      </c>
      <c r="J21" s="546"/>
      <c r="K21" s="547"/>
      <c r="T21" s="547"/>
      <c r="U21" s="547"/>
      <c r="V21" s="547"/>
      <c r="W21" s="547"/>
      <c r="X21" s="547"/>
      <c r="Y21" s="547"/>
      <c r="Z21" s="547"/>
      <c r="AA21" s="547"/>
    </row>
    <row r="22" spans="1:27" ht="15" customHeight="1">
      <c r="A22" s="549" t="s">
        <v>760</v>
      </c>
      <c r="B22" s="541">
        <v>30754001.343438275</v>
      </c>
      <c r="C22" s="542">
        <v>4271188.2202322911</v>
      </c>
      <c r="D22" s="543">
        <v>35025189.563670568</v>
      </c>
      <c r="E22" s="544">
        <v>11380943.577082831</v>
      </c>
      <c r="F22" s="542">
        <v>84143.73</v>
      </c>
      <c r="G22" s="545">
        <v>46490276.8707534</v>
      </c>
      <c r="H22" s="544">
        <v>0</v>
      </c>
      <c r="I22" s="545">
        <v>46490276.8707534</v>
      </c>
      <c r="J22" s="546"/>
      <c r="K22" s="547"/>
      <c r="T22" s="547"/>
      <c r="U22" s="547"/>
      <c r="V22" s="547"/>
      <c r="W22" s="547"/>
      <c r="X22" s="547"/>
      <c r="Y22" s="547"/>
      <c r="Z22" s="547"/>
      <c r="AA22" s="547"/>
    </row>
    <row r="23" spans="1:27" ht="15" customHeight="1">
      <c r="A23" s="549" t="s">
        <v>761</v>
      </c>
      <c r="B23" s="541">
        <v>163811291.76000002</v>
      </c>
      <c r="C23" s="542">
        <v>47062362.670000002</v>
      </c>
      <c r="D23" s="543">
        <v>210873654.43000001</v>
      </c>
      <c r="E23" s="544">
        <v>77862873.519999996</v>
      </c>
      <c r="F23" s="542">
        <v>6426274.3199999994</v>
      </c>
      <c r="G23" s="545">
        <v>295162802.26999998</v>
      </c>
      <c r="H23" s="544">
        <v>4600000</v>
      </c>
      <c r="I23" s="545">
        <v>299762802.26999998</v>
      </c>
      <c r="J23" s="546"/>
      <c r="K23" s="547"/>
      <c r="T23" s="547"/>
      <c r="U23" s="547"/>
      <c r="V23" s="547"/>
      <c r="W23" s="547"/>
      <c r="X23" s="547"/>
      <c r="Y23" s="547"/>
      <c r="Z23" s="547"/>
      <c r="AA23" s="547"/>
    </row>
    <row r="24" spans="1:27" ht="15" customHeight="1">
      <c r="A24" s="540" t="s">
        <v>762</v>
      </c>
      <c r="B24" s="541">
        <v>5225740.6586666666</v>
      </c>
      <c r="C24" s="542">
        <v>871607.69299999997</v>
      </c>
      <c r="D24" s="543">
        <v>6097348.3516666666</v>
      </c>
      <c r="E24" s="544">
        <v>3137652.3653333331</v>
      </c>
      <c r="F24" s="542">
        <v>336323</v>
      </c>
      <c r="G24" s="545">
        <v>9571323.7170000002</v>
      </c>
      <c r="H24" s="544">
        <v>0</v>
      </c>
      <c r="I24" s="545">
        <v>9571323.7170000002</v>
      </c>
      <c r="J24" s="546"/>
      <c r="K24" s="547"/>
      <c r="T24" s="547"/>
      <c r="U24" s="547"/>
      <c r="V24" s="547"/>
      <c r="W24" s="547"/>
      <c r="X24" s="547"/>
      <c r="Y24" s="547"/>
      <c r="Z24" s="547"/>
      <c r="AA24" s="547"/>
    </row>
    <row r="25" spans="1:27" ht="15" customHeight="1">
      <c r="A25" s="540" t="s">
        <v>763</v>
      </c>
      <c r="B25" s="541">
        <v>15463676</v>
      </c>
      <c r="C25" s="542">
        <v>2784015</v>
      </c>
      <c r="D25" s="543">
        <v>18247691</v>
      </c>
      <c r="E25" s="544">
        <v>10578767</v>
      </c>
      <c r="F25" s="542">
        <v>680714</v>
      </c>
      <c r="G25" s="545">
        <v>29507172</v>
      </c>
      <c r="H25" s="544">
        <v>0</v>
      </c>
      <c r="I25" s="545">
        <v>29507172</v>
      </c>
      <c r="J25" s="546"/>
      <c r="K25" s="547"/>
      <c r="T25" s="547"/>
      <c r="U25" s="547"/>
      <c r="V25" s="547"/>
      <c r="W25" s="547"/>
      <c r="X25" s="547"/>
      <c r="Y25" s="547"/>
      <c r="Z25" s="547"/>
      <c r="AA25" s="547"/>
    </row>
    <row r="26" spans="1:27" ht="15" customHeight="1">
      <c r="A26" s="550" t="s">
        <v>764</v>
      </c>
      <c r="B26" s="541">
        <v>67771875.320000008</v>
      </c>
      <c r="C26" s="542">
        <v>13624099.430000002</v>
      </c>
      <c r="D26" s="543">
        <v>81395974.750000015</v>
      </c>
      <c r="E26" s="544">
        <v>27609111.379999999</v>
      </c>
      <c r="F26" s="542">
        <v>1722119.7599999998</v>
      </c>
      <c r="G26" s="545">
        <v>110727205.89000002</v>
      </c>
      <c r="H26" s="544">
        <v>19000000</v>
      </c>
      <c r="I26" s="545">
        <v>129727205.89000002</v>
      </c>
      <c r="J26" s="551"/>
      <c r="K26" s="547"/>
      <c r="T26" s="547"/>
      <c r="U26" s="547"/>
      <c r="V26" s="547"/>
      <c r="W26" s="547"/>
      <c r="X26" s="547"/>
      <c r="Y26" s="547"/>
      <c r="Z26" s="547"/>
      <c r="AA26" s="547"/>
    </row>
    <row r="27" spans="1:27" ht="15" customHeight="1">
      <c r="A27" s="549" t="s">
        <v>765</v>
      </c>
      <c r="B27" s="541">
        <v>27363310.069999997</v>
      </c>
      <c r="C27" s="542">
        <v>2553401.7799999998</v>
      </c>
      <c r="D27" s="543">
        <v>29916711.849999998</v>
      </c>
      <c r="E27" s="544">
        <v>14808976.869999999</v>
      </c>
      <c r="F27" s="542">
        <v>2816552.73</v>
      </c>
      <c r="G27" s="545">
        <v>47542241.449999996</v>
      </c>
      <c r="H27" s="544">
        <v>8600371.9600000009</v>
      </c>
      <c r="I27" s="545">
        <v>56142613.409999996</v>
      </c>
      <c r="J27" s="551"/>
      <c r="K27" s="547"/>
      <c r="T27" s="547"/>
      <c r="U27" s="547"/>
      <c r="V27" s="547"/>
      <c r="W27" s="547"/>
      <c r="X27" s="547"/>
      <c r="Y27" s="547"/>
      <c r="Z27" s="547"/>
      <c r="AA27" s="547"/>
    </row>
    <row r="28" spans="1:27" ht="15" customHeight="1">
      <c r="A28" s="548" t="s">
        <v>766</v>
      </c>
      <c r="B28" s="541">
        <v>24740885.0416</v>
      </c>
      <c r="C28" s="542">
        <v>2487034.83</v>
      </c>
      <c r="D28" s="543">
        <v>27227919.871600002</v>
      </c>
      <c r="E28" s="544">
        <v>20997635.82</v>
      </c>
      <c r="F28" s="542">
        <v>1328739.06</v>
      </c>
      <c r="G28" s="545">
        <v>49554294.751600005</v>
      </c>
      <c r="H28" s="544">
        <v>0</v>
      </c>
      <c r="I28" s="545">
        <v>49554294.751600005</v>
      </c>
      <c r="J28" s="551"/>
      <c r="K28" s="547"/>
      <c r="T28" s="547"/>
      <c r="U28" s="547"/>
      <c r="V28" s="547"/>
      <c r="W28" s="547"/>
      <c r="X28" s="547"/>
      <c r="Y28" s="547"/>
      <c r="Z28" s="547"/>
      <c r="AA28" s="547"/>
    </row>
    <row r="29" spans="1:27" ht="15" customHeight="1">
      <c r="A29" s="549" t="s">
        <v>639</v>
      </c>
      <c r="B29" s="541">
        <v>26253135.25</v>
      </c>
      <c r="C29" s="542">
        <v>4117512.58</v>
      </c>
      <c r="D29" s="543">
        <v>30370647.829999998</v>
      </c>
      <c r="E29" s="544">
        <v>16341965.42</v>
      </c>
      <c r="F29" s="542">
        <v>992252.86</v>
      </c>
      <c r="G29" s="545">
        <v>47704866.109999999</v>
      </c>
      <c r="H29" s="544">
        <v>2145594.23</v>
      </c>
      <c r="I29" s="545">
        <v>49850460.339999996</v>
      </c>
      <c r="J29" s="551"/>
      <c r="K29" s="547"/>
      <c r="T29" s="547"/>
      <c r="U29" s="547"/>
      <c r="V29" s="547"/>
      <c r="W29" s="547"/>
      <c r="X29" s="547"/>
      <c r="Y29" s="547"/>
      <c r="Z29" s="547"/>
      <c r="AA29" s="547"/>
    </row>
    <row r="30" spans="1:27" ht="15" customHeight="1">
      <c r="A30" s="548" t="s">
        <v>767</v>
      </c>
      <c r="B30" s="541">
        <v>20194073.280000001</v>
      </c>
      <c r="C30" s="542">
        <v>1834858.11</v>
      </c>
      <c r="D30" s="543">
        <v>22028931.390000001</v>
      </c>
      <c r="E30" s="544">
        <v>8523200.959999999</v>
      </c>
      <c r="F30" s="542">
        <v>1038206.48</v>
      </c>
      <c r="G30" s="545">
        <v>31590338.830000002</v>
      </c>
      <c r="H30" s="544">
        <v>3000000</v>
      </c>
      <c r="I30" s="545">
        <v>34590338.829999998</v>
      </c>
      <c r="J30" s="551"/>
      <c r="K30" s="547"/>
      <c r="T30" s="547"/>
      <c r="U30" s="547"/>
      <c r="V30" s="547"/>
      <c r="W30" s="547"/>
      <c r="X30" s="547"/>
      <c r="Y30" s="547"/>
      <c r="Z30" s="547"/>
      <c r="AA30" s="547"/>
    </row>
    <row r="31" spans="1:27" ht="15" customHeight="1">
      <c r="A31" s="549" t="s">
        <v>768</v>
      </c>
      <c r="B31" s="541">
        <v>69018134.600000009</v>
      </c>
      <c r="C31" s="542">
        <v>8992769.8699999992</v>
      </c>
      <c r="D31" s="543">
        <v>78010904.470000014</v>
      </c>
      <c r="E31" s="544">
        <v>26876174.41</v>
      </c>
      <c r="F31" s="542">
        <v>2500344.8199999998</v>
      </c>
      <c r="G31" s="545">
        <v>107387423.7</v>
      </c>
      <c r="H31" s="544">
        <v>5046432.05</v>
      </c>
      <c r="I31" s="545">
        <v>112433855.75</v>
      </c>
      <c r="J31" s="551"/>
      <c r="K31" s="547"/>
      <c r="T31" s="547"/>
      <c r="U31" s="547"/>
      <c r="V31" s="547"/>
      <c r="W31" s="547"/>
      <c r="X31" s="547"/>
      <c r="Y31" s="547"/>
      <c r="Z31" s="547"/>
      <c r="AA31" s="547"/>
    </row>
    <row r="32" spans="1:27" ht="15" customHeight="1">
      <c r="A32" s="548" t="s">
        <v>769</v>
      </c>
      <c r="B32" s="541">
        <v>42837009.230000004</v>
      </c>
      <c r="C32" s="542">
        <v>6373052.5599999996</v>
      </c>
      <c r="D32" s="543">
        <v>49210061.790000007</v>
      </c>
      <c r="E32" s="544">
        <v>19730941.469999999</v>
      </c>
      <c r="F32" s="542">
        <v>2388236.88</v>
      </c>
      <c r="G32" s="545">
        <v>71329240.140000001</v>
      </c>
      <c r="H32" s="544">
        <v>0</v>
      </c>
      <c r="I32" s="545">
        <v>71329240.140000001</v>
      </c>
      <c r="J32" s="551"/>
      <c r="K32" s="547"/>
      <c r="T32" s="547"/>
      <c r="U32" s="547"/>
      <c r="V32" s="547"/>
      <c r="W32" s="547"/>
      <c r="X32" s="547"/>
      <c r="Y32" s="547"/>
      <c r="Z32" s="547"/>
      <c r="AA32" s="547"/>
    </row>
    <row r="33" spans="1:27" ht="15" customHeight="1">
      <c r="A33" s="549" t="s">
        <v>770</v>
      </c>
      <c r="B33" s="541">
        <v>42179770.368000001</v>
      </c>
      <c r="C33" s="542">
        <v>7333073.2599999988</v>
      </c>
      <c r="D33" s="543">
        <v>49512843.627999999</v>
      </c>
      <c r="E33" s="544">
        <v>14865260.610000001</v>
      </c>
      <c r="F33" s="542">
        <v>2138489.31</v>
      </c>
      <c r="G33" s="545">
        <v>66516593.548</v>
      </c>
      <c r="H33" s="544">
        <v>0</v>
      </c>
      <c r="I33" s="545">
        <v>66516593.548</v>
      </c>
      <c r="J33" s="551"/>
      <c r="K33" s="547"/>
      <c r="T33" s="547"/>
      <c r="U33" s="547"/>
      <c r="V33" s="547"/>
      <c r="W33" s="547"/>
      <c r="X33" s="547"/>
      <c r="Y33" s="547"/>
      <c r="Z33" s="547"/>
      <c r="AA33" s="547"/>
    </row>
    <row r="34" spans="1:27" ht="15" customHeight="1">
      <c r="A34" s="549" t="s">
        <v>771</v>
      </c>
      <c r="B34" s="541">
        <v>13075242.039999999</v>
      </c>
      <c r="C34" s="542">
        <v>2152905.8000000003</v>
      </c>
      <c r="D34" s="543">
        <v>15228147.84</v>
      </c>
      <c r="E34" s="544">
        <v>8088459.5</v>
      </c>
      <c r="F34" s="542">
        <v>1185620.0499999998</v>
      </c>
      <c r="G34" s="545">
        <v>24502227.390000001</v>
      </c>
      <c r="H34" s="544">
        <v>0</v>
      </c>
      <c r="I34" s="545">
        <v>24502227.390000001</v>
      </c>
      <c r="J34" s="551"/>
      <c r="K34" s="547"/>
      <c r="L34" s="521"/>
      <c r="M34" s="521"/>
      <c r="N34" s="521"/>
      <c r="T34" s="547"/>
      <c r="U34" s="547"/>
      <c r="V34" s="547"/>
      <c r="W34" s="547"/>
      <c r="X34" s="547"/>
      <c r="Y34" s="547"/>
      <c r="Z34" s="547"/>
      <c r="AA34" s="547"/>
    </row>
    <row r="35" spans="1:27" ht="15" customHeight="1">
      <c r="A35" s="540" t="s">
        <v>772</v>
      </c>
      <c r="B35" s="541">
        <v>31636732</v>
      </c>
      <c r="C35" s="542">
        <v>6204655.6299999999</v>
      </c>
      <c r="D35" s="543">
        <v>37841387.630000003</v>
      </c>
      <c r="E35" s="544">
        <v>19120112</v>
      </c>
      <c r="F35" s="542">
        <v>10000</v>
      </c>
      <c r="G35" s="545">
        <v>56971499.630000003</v>
      </c>
      <c r="H35" s="544">
        <v>0</v>
      </c>
      <c r="I35" s="545">
        <v>56971499.630000003</v>
      </c>
      <c r="J35" s="551"/>
      <c r="K35" s="547"/>
      <c r="L35" s="521"/>
      <c r="M35" s="521"/>
      <c r="N35" s="521"/>
      <c r="T35" s="547"/>
      <c r="U35" s="547"/>
      <c r="V35" s="547"/>
      <c r="W35" s="547"/>
      <c r="X35" s="547"/>
      <c r="Y35" s="547"/>
      <c r="Z35" s="547"/>
      <c r="AA35" s="547"/>
    </row>
    <row r="36" spans="1:27" ht="15.95" customHeight="1" thickBot="1">
      <c r="A36" s="552" t="s">
        <v>773</v>
      </c>
      <c r="B36" s="553">
        <v>120264967.09999999</v>
      </c>
      <c r="C36" s="554">
        <v>29650299.089999996</v>
      </c>
      <c r="D36" s="555">
        <v>149915266.19</v>
      </c>
      <c r="E36" s="556">
        <v>39330156.990000002</v>
      </c>
      <c r="F36" s="554">
        <v>3590563.67</v>
      </c>
      <c r="G36" s="545">
        <v>192835986.84999999</v>
      </c>
      <c r="H36" s="556">
        <v>6500000</v>
      </c>
      <c r="I36" s="545">
        <v>199335986.84999999</v>
      </c>
      <c r="J36" s="551"/>
      <c r="K36" s="547"/>
      <c r="L36" s="521"/>
      <c r="M36" s="521"/>
      <c r="N36" s="521"/>
      <c r="T36" s="547"/>
      <c r="U36" s="547"/>
      <c r="V36" s="547"/>
      <c r="W36" s="547"/>
      <c r="X36" s="547"/>
      <c r="Y36" s="547"/>
      <c r="Z36" s="547"/>
      <c r="AA36" s="547"/>
    </row>
    <row r="37" spans="1:27" ht="17.100000000000001" customHeight="1" thickTop="1" thickBot="1">
      <c r="A37" s="557" t="s">
        <v>618</v>
      </c>
      <c r="B37" s="558">
        <v>1153643976.9237797</v>
      </c>
      <c r="C37" s="559">
        <v>217083026.66452801</v>
      </c>
      <c r="D37" s="558">
        <v>1370727003.5883079</v>
      </c>
      <c r="E37" s="560">
        <v>523023050.21478248</v>
      </c>
      <c r="F37" s="561">
        <v>48980476.62201234</v>
      </c>
      <c r="G37" s="562">
        <v>1942730530.4251027</v>
      </c>
      <c r="H37" s="559">
        <v>88019827.620000005</v>
      </c>
      <c r="I37" s="562">
        <v>2030750358.0451028</v>
      </c>
      <c r="J37" s="551"/>
      <c r="K37" s="547"/>
      <c r="L37" s="521"/>
      <c r="M37" s="521"/>
      <c r="N37" s="521"/>
      <c r="T37" s="547"/>
      <c r="U37" s="547"/>
      <c r="V37" s="547"/>
      <c r="W37" s="547"/>
      <c r="X37" s="547"/>
      <c r="Y37" s="547"/>
      <c r="Z37" s="547"/>
      <c r="AA37" s="547"/>
    </row>
    <row r="38" spans="1:27" ht="17.100000000000001" customHeight="1" thickTop="1" thickBot="1">
      <c r="A38" s="563" t="s">
        <v>785</v>
      </c>
      <c r="B38" s="564">
        <v>0.59382603961618019</v>
      </c>
      <c r="C38" s="565">
        <v>0.11174119275153746</v>
      </c>
      <c r="D38" s="566">
        <v>0.70556723236771768</v>
      </c>
      <c r="E38" s="567">
        <v>0.26922058516285119</v>
      </c>
      <c r="F38" s="565">
        <v>2.5212182469431091E-2</v>
      </c>
      <c r="G38" s="568">
        <v>1</v>
      </c>
      <c r="H38" s="569"/>
      <c r="I38" s="570"/>
      <c r="J38" s="531"/>
      <c r="K38" s="521"/>
      <c r="L38" s="521"/>
      <c r="M38" s="521"/>
      <c r="N38" s="521"/>
      <c r="T38" s="519"/>
      <c r="U38" s="519"/>
      <c r="V38" s="519"/>
      <c r="W38" s="519"/>
      <c r="X38" s="519"/>
      <c r="Y38" s="519"/>
      <c r="Z38" s="519"/>
      <c r="AA38" s="519"/>
    </row>
    <row r="39" spans="1:27" ht="15" customHeight="1">
      <c r="A39" s="571"/>
      <c r="B39" s="571"/>
      <c r="C39" s="571"/>
      <c r="D39" s="571"/>
      <c r="E39" s="571"/>
      <c r="F39" s="571"/>
      <c r="G39" s="571"/>
      <c r="H39" s="571"/>
      <c r="I39" s="571"/>
      <c r="J39" s="572"/>
      <c r="K39" s="521"/>
      <c r="L39" s="521"/>
      <c r="M39" s="521"/>
      <c r="N39" s="521"/>
      <c r="T39" s="519"/>
      <c r="U39" s="519"/>
      <c r="V39" s="519"/>
      <c r="W39" s="519"/>
      <c r="X39" s="519"/>
      <c r="Y39" s="519"/>
      <c r="Z39" s="519"/>
      <c r="AA39" s="519"/>
    </row>
    <row r="40" spans="1:27" ht="15" customHeight="1">
      <c r="A40" s="573"/>
      <c r="J40" s="531"/>
      <c r="K40" s="531"/>
      <c r="L40" s="531"/>
      <c r="M40" s="531"/>
      <c r="N40" s="531"/>
    </row>
    <row r="41" spans="1:27">
      <c r="B41" s="574"/>
    </row>
    <row r="42" spans="1:27" ht="14.1" customHeight="1">
      <c r="A42" s="484" t="s">
        <v>774</v>
      </c>
      <c r="B42" s="574"/>
      <c r="C42" s="574"/>
      <c r="D42" s="574"/>
      <c r="E42" s="574"/>
      <c r="F42" s="574"/>
      <c r="G42" s="574"/>
      <c r="H42" s="574"/>
      <c r="I42" s="574"/>
    </row>
    <row r="43" spans="1:27" ht="18">
      <c r="A43" s="1023" t="s">
        <v>918</v>
      </c>
    </row>
    <row r="49" spans="1:14" ht="15" customHeight="1">
      <c r="A49" s="572"/>
      <c r="B49" s="572"/>
      <c r="C49" s="572"/>
      <c r="D49" s="572"/>
      <c r="E49" s="572"/>
      <c r="F49" s="572"/>
      <c r="G49" s="572"/>
      <c r="H49" s="572"/>
      <c r="I49" s="572"/>
      <c r="J49" s="572"/>
      <c r="K49" s="521"/>
      <c r="L49" s="521"/>
      <c r="M49" s="521"/>
      <c r="N49" s="521"/>
    </row>
    <row r="78" spans="1:10" ht="14.1" customHeight="1">
      <c r="A78" s="572"/>
      <c r="B78" s="572"/>
      <c r="C78" s="572"/>
      <c r="D78" s="572"/>
      <c r="E78" s="572"/>
      <c r="F78" s="572"/>
      <c r="G78" s="572"/>
      <c r="H78" s="572"/>
      <c r="I78" s="572"/>
      <c r="J78" s="572"/>
    </row>
  </sheetData>
  <hyperlinks>
    <hyperlink ref="A1" location="'Table of Contents'!A1" display="Return to Table of Contents" xr:uid="{4CA3198A-385A-4F70-889D-2DA27D5EEE68}"/>
    <hyperlink ref="A43" location="'Table of Contents'!A1" display="Return to Table of Contents" xr:uid="{85AA653C-483D-4CD6-92E7-EB1A824CB234}"/>
  </hyperlink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showGridLines="0" zoomScaleNormal="100" workbookViewId="0">
      <selection activeCell="F4" sqref="F4:F5"/>
    </sheetView>
  </sheetViews>
  <sheetFormatPr defaultColWidth="11" defaultRowHeight="15" customHeight="1"/>
  <cols>
    <col min="1" max="1" width="14" bestFit="1" customWidth="1"/>
    <col min="2" max="3" width="12" bestFit="1" customWidth="1"/>
    <col min="4" max="4" width="22" bestFit="1" customWidth="1"/>
    <col min="5" max="5" width="14" bestFit="1" customWidth="1"/>
    <col min="6" max="6" width="9" bestFit="1" customWidth="1"/>
  </cols>
  <sheetData>
    <row r="1" spans="1:6" ht="15" customHeight="1">
      <c r="A1" s="1023" t="s">
        <v>918</v>
      </c>
    </row>
    <row r="2" spans="1:6" ht="89.45" customHeight="1">
      <c r="A2" s="1157" t="s">
        <v>448</v>
      </c>
      <c r="B2" s="1158"/>
      <c r="C2" s="1158"/>
      <c r="D2" s="1158"/>
      <c r="E2" s="1158"/>
      <c r="F2" s="1158"/>
    </row>
    <row r="3" spans="1:6" ht="15" customHeight="1" thickBot="1"/>
    <row r="4" spans="1:6" ht="17.100000000000001" customHeight="1">
      <c r="A4" s="1166" t="s">
        <v>332</v>
      </c>
      <c r="B4" s="1163" t="s">
        <v>2</v>
      </c>
      <c r="C4" s="1164"/>
      <c r="D4" s="1164"/>
      <c r="E4" s="1165"/>
      <c r="F4" s="1167" t="s">
        <v>7</v>
      </c>
    </row>
    <row r="5" spans="1:6" ht="35.1" customHeight="1">
      <c r="A5" s="1137"/>
      <c r="B5" s="60" t="s">
        <v>55</v>
      </c>
      <c r="C5" s="61" t="s">
        <v>56</v>
      </c>
      <c r="D5" s="61" t="s">
        <v>57</v>
      </c>
      <c r="E5" s="62" t="s">
        <v>58</v>
      </c>
      <c r="F5" s="1168"/>
    </row>
    <row r="6" spans="1:6" ht="17.100000000000001" customHeight="1">
      <c r="A6" s="115" t="s">
        <v>59</v>
      </c>
      <c r="B6" s="51">
        <v>79190</v>
      </c>
      <c r="C6" s="38">
        <v>22122</v>
      </c>
      <c r="D6" s="38">
        <v>259100</v>
      </c>
      <c r="E6" s="39">
        <v>73343</v>
      </c>
      <c r="F6" s="58">
        <v>433755</v>
      </c>
    </row>
    <row r="7" spans="1:6" ht="17.100000000000001" customHeight="1">
      <c r="A7" s="57" t="s">
        <v>60</v>
      </c>
      <c r="B7" s="9">
        <v>62029</v>
      </c>
      <c r="C7" s="7">
        <v>17158</v>
      </c>
      <c r="D7" s="7">
        <v>243666</v>
      </c>
      <c r="E7" s="12">
        <v>70041</v>
      </c>
      <c r="F7" s="58">
        <v>392894</v>
      </c>
    </row>
    <row r="8" spans="1:6" ht="17.100000000000001" customHeight="1">
      <c r="A8" s="57" t="s">
        <v>61</v>
      </c>
      <c r="B8" s="9">
        <v>64264</v>
      </c>
      <c r="C8" s="7">
        <v>18145</v>
      </c>
      <c r="D8" s="7">
        <v>225098</v>
      </c>
      <c r="E8" s="12">
        <v>63003</v>
      </c>
      <c r="F8" s="58">
        <v>370510</v>
      </c>
    </row>
    <row r="9" spans="1:6" ht="17.100000000000001" customHeight="1">
      <c r="A9" s="57" t="s">
        <v>62</v>
      </c>
      <c r="B9" s="9">
        <v>69454</v>
      </c>
      <c r="C9" s="7">
        <v>18438</v>
      </c>
      <c r="D9" s="7">
        <v>213617</v>
      </c>
      <c r="E9" s="12">
        <v>68435</v>
      </c>
      <c r="F9" s="58">
        <v>369944</v>
      </c>
    </row>
    <row r="10" spans="1:6" ht="17.100000000000001" customHeight="1" thickBot="1">
      <c r="A10" s="20" t="s">
        <v>443</v>
      </c>
      <c r="B10" s="19">
        <v>69602</v>
      </c>
      <c r="C10" s="16">
        <v>18381</v>
      </c>
      <c r="D10" s="16">
        <v>210999</v>
      </c>
      <c r="E10" s="35">
        <v>65139</v>
      </c>
      <c r="F10" s="59">
        <v>364121</v>
      </c>
    </row>
    <row r="11" spans="1:6" ht="17.100000000000001" customHeight="1">
      <c r="A11" s="1122" t="s">
        <v>465</v>
      </c>
      <c r="B11" s="1123"/>
      <c r="C11" s="1123"/>
      <c r="D11" s="1123"/>
      <c r="E11" s="1123"/>
      <c r="F11" s="1123"/>
    </row>
    <row r="12" spans="1:6" ht="28.15" customHeight="1">
      <c r="A12" s="1122" t="s">
        <v>457</v>
      </c>
      <c r="B12" s="1123"/>
      <c r="C12" s="1123"/>
      <c r="D12" s="1123"/>
      <c r="E12" s="1123"/>
      <c r="F12" s="1123"/>
    </row>
    <row r="14" spans="1:6" ht="15" customHeight="1">
      <c r="A14" s="1023" t="s">
        <v>918</v>
      </c>
    </row>
  </sheetData>
  <mergeCells count="6">
    <mergeCell ref="A11:F11"/>
    <mergeCell ref="A12:F12"/>
    <mergeCell ref="B4:E4"/>
    <mergeCell ref="A2:F2"/>
    <mergeCell ref="A4:A5"/>
    <mergeCell ref="F4:F5"/>
  </mergeCells>
  <hyperlinks>
    <hyperlink ref="A1" location="'Table of Contents'!A1" display="Return to Table of Contents" xr:uid="{9F6C00E4-4EEF-4536-8C19-1589FD32B295}"/>
    <hyperlink ref="A14" location="'Table of Contents'!A1" display="Return to Table of Contents" xr:uid="{1FE41E3D-386F-4A9C-A275-9BCD54A8492B}"/>
  </hyperlinks>
  <pageMargins left="0.2" right="0.2" top="0.5" bottom="0.5" header="0" footer="0"/>
  <pageSetup paperSize="5"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48D-2676-4FA4-961B-F9C22886B997}">
  <sheetPr>
    <tabColor theme="0" tint="-4.9989318521683403E-2"/>
  </sheetPr>
  <dimension ref="A1:BL277"/>
  <sheetViews>
    <sheetView topLeftCell="A7" zoomScaleNormal="100" workbookViewId="0">
      <selection activeCell="A38" sqref="A38"/>
    </sheetView>
  </sheetViews>
  <sheetFormatPr defaultRowHeight="15.75"/>
  <cols>
    <col min="1" max="1" width="44.125" style="490" customWidth="1"/>
    <col min="2" max="3" width="14" style="490" customWidth="1"/>
    <col min="4" max="4" width="14.375" style="490" customWidth="1"/>
    <col min="5" max="5" width="13.75" style="490" customWidth="1"/>
    <col min="6" max="6" width="13.375" style="490" customWidth="1"/>
    <col min="7" max="7" width="13.125" style="490" customWidth="1"/>
    <col min="8" max="8" width="13.25" style="490" customWidth="1"/>
    <col min="9" max="9" width="14.25" style="490" customWidth="1"/>
    <col min="10" max="21" width="15.625" style="490" customWidth="1"/>
    <col min="22" max="22" width="17" style="490" customWidth="1"/>
    <col min="23" max="25" width="15.625" style="490" customWidth="1"/>
    <col min="26" max="26" width="12.5" style="490" bestFit="1" customWidth="1"/>
    <col min="27" max="27" width="10.125" style="490" bestFit="1" customWidth="1"/>
    <col min="28" max="258" width="9" style="490"/>
    <col min="259" max="259" width="34.5" style="490" bestFit="1" customWidth="1"/>
    <col min="260" max="260" width="16.25" style="490" customWidth="1"/>
    <col min="261" max="261" width="14.875" style="490" customWidth="1"/>
    <col min="262" max="262" width="12.875" style="490" bestFit="1" customWidth="1"/>
    <col min="263" max="263" width="13.875" style="490" customWidth="1"/>
    <col min="264" max="264" width="11.625" style="490" customWidth="1"/>
    <col min="265" max="265" width="11.125" style="490" customWidth="1"/>
    <col min="266" max="266" width="12.875" style="490" bestFit="1" customWidth="1"/>
    <col min="267" max="267" width="12.625" style="490" customWidth="1"/>
    <col min="268" max="269" width="11.75" style="490" bestFit="1" customWidth="1"/>
    <col min="270" max="270" width="10.75" style="490" bestFit="1" customWidth="1"/>
    <col min="271" max="271" width="14.25" style="490" customWidth="1"/>
    <col min="272" max="272" width="12.5" style="490" customWidth="1"/>
    <col min="273" max="273" width="14.75" style="490" customWidth="1"/>
    <col min="274" max="274" width="14.875" style="490" customWidth="1"/>
    <col min="275" max="275" width="11.25" style="490" bestFit="1" customWidth="1"/>
    <col min="276" max="276" width="9.75" style="490" bestFit="1" customWidth="1"/>
    <col min="277" max="278" width="10.5" style="490" bestFit="1" customWidth="1"/>
    <col min="279" max="279" width="15.375" style="490" bestFit="1" customWidth="1"/>
    <col min="280" max="280" width="12.25" style="490" bestFit="1" customWidth="1"/>
    <col min="281" max="281" width="14.875" style="490" bestFit="1" customWidth="1"/>
    <col min="282" max="282" width="12.5" style="490" bestFit="1" customWidth="1"/>
    <col min="283" max="283" width="10.125" style="490" bestFit="1" customWidth="1"/>
    <col min="284" max="514" width="9" style="490"/>
    <col min="515" max="515" width="34.5" style="490" bestFit="1" customWidth="1"/>
    <col min="516" max="516" width="16.25" style="490" customWidth="1"/>
    <col min="517" max="517" width="14.875" style="490" customWidth="1"/>
    <col min="518" max="518" width="12.875" style="490" bestFit="1" customWidth="1"/>
    <col min="519" max="519" width="13.875" style="490" customWidth="1"/>
    <col min="520" max="520" width="11.625" style="490" customWidth="1"/>
    <col min="521" max="521" width="11.125" style="490" customWidth="1"/>
    <col min="522" max="522" width="12.875" style="490" bestFit="1" customWidth="1"/>
    <col min="523" max="523" width="12.625" style="490" customWidth="1"/>
    <col min="524" max="525" width="11.75" style="490" bestFit="1" customWidth="1"/>
    <col min="526" max="526" width="10.75" style="490" bestFit="1" customWidth="1"/>
    <col min="527" max="527" width="14.25" style="490" customWidth="1"/>
    <col min="528" max="528" width="12.5" style="490" customWidth="1"/>
    <col min="529" max="529" width="14.75" style="490" customWidth="1"/>
    <col min="530" max="530" width="14.875" style="490" customWidth="1"/>
    <col min="531" max="531" width="11.25" style="490" bestFit="1" customWidth="1"/>
    <col min="532" max="532" width="9.75" style="490" bestFit="1" customWidth="1"/>
    <col min="533" max="534" width="10.5" style="490" bestFit="1" customWidth="1"/>
    <col min="535" max="535" width="15.375" style="490" bestFit="1" customWidth="1"/>
    <col min="536" max="536" width="12.25" style="490" bestFit="1" customWidth="1"/>
    <col min="537" max="537" width="14.875" style="490" bestFit="1" customWidth="1"/>
    <col min="538" max="538" width="12.5" style="490" bestFit="1" customWidth="1"/>
    <col min="539" max="539" width="10.125" style="490" bestFit="1" customWidth="1"/>
    <col min="540" max="770" width="9" style="490"/>
    <col min="771" max="771" width="34.5" style="490" bestFit="1" customWidth="1"/>
    <col min="772" max="772" width="16.25" style="490" customWidth="1"/>
    <col min="773" max="773" width="14.875" style="490" customWidth="1"/>
    <col min="774" max="774" width="12.875" style="490" bestFit="1" customWidth="1"/>
    <col min="775" max="775" width="13.875" style="490" customWidth="1"/>
    <col min="776" max="776" width="11.625" style="490" customWidth="1"/>
    <col min="777" max="777" width="11.125" style="490" customWidth="1"/>
    <col min="778" max="778" width="12.875" style="490" bestFit="1" customWidth="1"/>
    <col min="779" max="779" width="12.625" style="490" customWidth="1"/>
    <col min="780" max="781" width="11.75" style="490" bestFit="1" customWidth="1"/>
    <col min="782" max="782" width="10.75" style="490" bestFit="1" customWidth="1"/>
    <col min="783" max="783" width="14.25" style="490" customWidth="1"/>
    <col min="784" max="784" width="12.5" style="490" customWidth="1"/>
    <col min="785" max="785" width="14.75" style="490" customWidth="1"/>
    <col min="786" max="786" width="14.875" style="490" customWidth="1"/>
    <col min="787" max="787" width="11.25" style="490" bestFit="1" customWidth="1"/>
    <col min="788" max="788" width="9.75" style="490" bestFit="1" customWidth="1"/>
    <col min="789" max="790" width="10.5" style="490" bestFit="1" customWidth="1"/>
    <col min="791" max="791" width="15.375" style="490" bestFit="1" customWidth="1"/>
    <col min="792" max="792" width="12.25" style="490" bestFit="1" customWidth="1"/>
    <col min="793" max="793" width="14.875" style="490" bestFit="1" customWidth="1"/>
    <col min="794" max="794" width="12.5" style="490" bestFit="1" customWidth="1"/>
    <col min="795" max="795" width="10.125" style="490" bestFit="1" customWidth="1"/>
    <col min="796" max="1026" width="9" style="490"/>
    <col min="1027" max="1027" width="34.5" style="490" bestFit="1" customWidth="1"/>
    <col min="1028" max="1028" width="16.25" style="490" customWidth="1"/>
    <col min="1029" max="1029" width="14.875" style="490" customWidth="1"/>
    <col min="1030" max="1030" width="12.875" style="490" bestFit="1" customWidth="1"/>
    <col min="1031" max="1031" width="13.875" style="490" customWidth="1"/>
    <col min="1032" max="1032" width="11.625" style="490" customWidth="1"/>
    <col min="1033" max="1033" width="11.125" style="490" customWidth="1"/>
    <col min="1034" max="1034" width="12.875" style="490" bestFit="1" customWidth="1"/>
    <col min="1035" max="1035" width="12.625" style="490" customWidth="1"/>
    <col min="1036" max="1037" width="11.75" style="490" bestFit="1" customWidth="1"/>
    <col min="1038" max="1038" width="10.75" style="490" bestFit="1" customWidth="1"/>
    <col min="1039" max="1039" width="14.25" style="490" customWidth="1"/>
    <col min="1040" max="1040" width="12.5" style="490" customWidth="1"/>
    <col min="1041" max="1041" width="14.75" style="490" customWidth="1"/>
    <col min="1042" max="1042" width="14.875" style="490" customWidth="1"/>
    <col min="1043" max="1043" width="11.25" style="490" bestFit="1" customWidth="1"/>
    <col min="1044" max="1044" width="9.75" style="490" bestFit="1" customWidth="1"/>
    <col min="1045" max="1046" width="10.5" style="490" bestFit="1" customWidth="1"/>
    <col min="1047" max="1047" width="15.375" style="490" bestFit="1" customWidth="1"/>
    <col min="1048" max="1048" width="12.25" style="490" bestFit="1" customWidth="1"/>
    <col min="1049" max="1049" width="14.875" style="490" bestFit="1" customWidth="1"/>
    <col min="1050" max="1050" width="12.5" style="490" bestFit="1" customWidth="1"/>
    <col min="1051" max="1051" width="10.125" style="490" bestFit="1" customWidth="1"/>
    <col min="1052" max="1282" width="9" style="490"/>
    <col min="1283" max="1283" width="34.5" style="490" bestFit="1" customWidth="1"/>
    <col min="1284" max="1284" width="16.25" style="490" customWidth="1"/>
    <col min="1285" max="1285" width="14.875" style="490" customWidth="1"/>
    <col min="1286" max="1286" width="12.875" style="490" bestFit="1" customWidth="1"/>
    <col min="1287" max="1287" width="13.875" style="490" customWidth="1"/>
    <col min="1288" max="1288" width="11.625" style="490" customWidth="1"/>
    <col min="1289" max="1289" width="11.125" style="490" customWidth="1"/>
    <col min="1290" max="1290" width="12.875" style="490" bestFit="1" customWidth="1"/>
    <col min="1291" max="1291" width="12.625" style="490" customWidth="1"/>
    <col min="1292" max="1293" width="11.75" style="490" bestFit="1" customWidth="1"/>
    <col min="1294" max="1294" width="10.75" style="490" bestFit="1" customWidth="1"/>
    <col min="1295" max="1295" width="14.25" style="490" customWidth="1"/>
    <col min="1296" max="1296" width="12.5" style="490" customWidth="1"/>
    <col min="1297" max="1297" width="14.75" style="490" customWidth="1"/>
    <col min="1298" max="1298" width="14.875" style="490" customWidth="1"/>
    <col min="1299" max="1299" width="11.25" style="490" bestFit="1" customWidth="1"/>
    <col min="1300" max="1300" width="9.75" style="490" bestFit="1" customWidth="1"/>
    <col min="1301" max="1302" width="10.5" style="490" bestFit="1" customWidth="1"/>
    <col min="1303" max="1303" width="15.375" style="490" bestFit="1" customWidth="1"/>
    <col min="1304" max="1304" width="12.25" style="490" bestFit="1" customWidth="1"/>
    <col min="1305" max="1305" width="14.875" style="490" bestFit="1" customWidth="1"/>
    <col min="1306" max="1306" width="12.5" style="490" bestFit="1" customWidth="1"/>
    <col min="1307" max="1307" width="10.125" style="490" bestFit="1" customWidth="1"/>
    <col min="1308" max="1538" width="9" style="490"/>
    <col min="1539" max="1539" width="34.5" style="490" bestFit="1" customWidth="1"/>
    <col min="1540" max="1540" width="16.25" style="490" customWidth="1"/>
    <col min="1541" max="1541" width="14.875" style="490" customWidth="1"/>
    <col min="1542" max="1542" width="12.875" style="490" bestFit="1" customWidth="1"/>
    <col min="1543" max="1543" width="13.875" style="490" customWidth="1"/>
    <col min="1544" max="1544" width="11.625" style="490" customWidth="1"/>
    <col min="1545" max="1545" width="11.125" style="490" customWidth="1"/>
    <col min="1546" max="1546" width="12.875" style="490" bestFit="1" customWidth="1"/>
    <col min="1547" max="1547" width="12.625" style="490" customWidth="1"/>
    <col min="1548" max="1549" width="11.75" style="490" bestFit="1" customWidth="1"/>
    <col min="1550" max="1550" width="10.75" style="490" bestFit="1" customWidth="1"/>
    <col min="1551" max="1551" width="14.25" style="490" customWidth="1"/>
    <col min="1552" max="1552" width="12.5" style="490" customWidth="1"/>
    <col min="1553" max="1553" width="14.75" style="490" customWidth="1"/>
    <col min="1554" max="1554" width="14.875" style="490" customWidth="1"/>
    <col min="1555" max="1555" width="11.25" style="490" bestFit="1" customWidth="1"/>
    <col min="1556" max="1556" width="9.75" style="490" bestFit="1" customWidth="1"/>
    <col min="1557" max="1558" width="10.5" style="490" bestFit="1" customWidth="1"/>
    <col min="1559" max="1559" width="15.375" style="490" bestFit="1" customWidth="1"/>
    <col min="1560" max="1560" width="12.25" style="490" bestFit="1" customWidth="1"/>
    <col min="1561" max="1561" width="14.875" style="490" bestFit="1" customWidth="1"/>
    <col min="1562" max="1562" width="12.5" style="490" bestFit="1" customWidth="1"/>
    <col min="1563" max="1563" width="10.125" style="490" bestFit="1" customWidth="1"/>
    <col min="1564" max="1794" width="9" style="490"/>
    <col min="1795" max="1795" width="34.5" style="490" bestFit="1" customWidth="1"/>
    <col min="1796" max="1796" width="16.25" style="490" customWidth="1"/>
    <col min="1797" max="1797" width="14.875" style="490" customWidth="1"/>
    <col min="1798" max="1798" width="12.875" style="490" bestFit="1" customWidth="1"/>
    <col min="1799" max="1799" width="13.875" style="490" customWidth="1"/>
    <col min="1800" max="1800" width="11.625" style="490" customWidth="1"/>
    <col min="1801" max="1801" width="11.125" style="490" customWidth="1"/>
    <col min="1802" max="1802" width="12.875" style="490" bestFit="1" customWidth="1"/>
    <col min="1803" max="1803" width="12.625" style="490" customWidth="1"/>
    <col min="1804" max="1805" width="11.75" style="490" bestFit="1" customWidth="1"/>
    <col min="1806" max="1806" width="10.75" style="490" bestFit="1" customWidth="1"/>
    <col min="1807" max="1807" width="14.25" style="490" customWidth="1"/>
    <col min="1808" max="1808" width="12.5" style="490" customWidth="1"/>
    <col min="1809" max="1809" width="14.75" style="490" customWidth="1"/>
    <col min="1810" max="1810" width="14.875" style="490" customWidth="1"/>
    <col min="1811" max="1811" width="11.25" style="490" bestFit="1" customWidth="1"/>
    <col min="1812" max="1812" width="9.75" style="490" bestFit="1" customWidth="1"/>
    <col min="1813" max="1814" width="10.5" style="490" bestFit="1" customWidth="1"/>
    <col min="1815" max="1815" width="15.375" style="490" bestFit="1" customWidth="1"/>
    <col min="1816" max="1816" width="12.25" style="490" bestFit="1" customWidth="1"/>
    <col min="1817" max="1817" width="14.875" style="490" bestFit="1" customWidth="1"/>
    <col min="1818" max="1818" width="12.5" style="490" bestFit="1" customWidth="1"/>
    <col min="1819" max="1819" width="10.125" style="490" bestFit="1" customWidth="1"/>
    <col min="1820" max="2050" width="9" style="490"/>
    <col min="2051" max="2051" width="34.5" style="490" bestFit="1" customWidth="1"/>
    <col min="2052" max="2052" width="16.25" style="490" customWidth="1"/>
    <col min="2053" max="2053" width="14.875" style="490" customWidth="1"/>
    <col min="2054" max="2054" width="12.875" style="490" bestFit="1" customWidth="1"/>
    <col min="2055" max="2055" width="13.875" style="490" customWidth="1"/>
    <col min="2056" max="2056" width="11.625" style="490" customWidth="1"/>
    <col min="2057" max="2057" width="11.125" style="490" customWidth="1"/>
    <col min="2058" max="2058" width="12.875" style="490" bestFit="1" customWidth="1"/>
    <col min="2059" max="2059" width="12.625" style="490" customWidth="1"/>
    <col min="2060" max="2061" width="11.75" style="490" bestFit="1" customWidth="1"/>
    <col min="2062" max="2062" width="10.75" style="490" bestFit="1" customWidth="1"/>
    <col min="2063" max="2063" width="14.25" style="490" customWidth="1"/>
    <col min="2064" max="2064" width="12.5" style="490" customWidth="1"/>
    <col min="2065" max="2065" width="14.75" style="490" customWidth="1"/>
    <col min="2066" max="2066" width="14.875" style="490" customWidth="1"/>
    <col min="2067" max="2067" width="11.25" style="490" bestFit="1" customWidth="1"/>
    <col min="2068" max="2068" width="9.75" style="490" bestFit="1" customWidth="1"/>
    <col min="2069" max="2070" width="10.5" style="490" bestFit="1" customWidth="1"/>
    <col min="2071" max="2071" width="15.375" style="490" bestFit="1" customWidth="1"/>
    <col min="2072" max="2072" width="12.25" style="490" bestFit="1" customWidth="1"/>
    <col min="2073" max="2073" width="14.875" style="490" bestFit="1" customWidth="1"/>
    <col min="2074" max="2074" width="12.5" style="490" bestFit="1" customWidth="1"/>
    <col min="2075" max="2075" width="10.125" style="490" bestFit="1" customWidth="1"/>
    <col min="2076" max="2306" width="9" style="490"/>
    <col min="2307" max="2307" width="34.5" style="490" bestFit="1" customWidth="1"/>
    <col min="2308" max="2308" width="16.25" style="490" customWidth="1"/>
    <col min="2309" max="2309" width="14.875" style="490" customWidth="1"/>
    <col min="2310" max="2310" width="12.875" style="490" bestFit="1" customWidth="1"/>
    <col min="2311" max="2311" width="13.875" style="490" customWidth="1"/>
    <col min="2312" max="2312" width="11.625" style="490" customWidth="1"/>
    <col min="2313" max="2313" width="11.125" style="490" customWidth="1"/>
    <col min="2314" max="2314" width="12.875" style="490" bestFit="1" customWidth="1"/>
    <col min="2315" max="2315" width="12.625" style="490" customWidth="1"/>
    <col min="2316" max="2317" width="11.75" style="490" bestFit="1" customWidth="1"/>
    <col min="2318" max="2318" width="10.75" style="490" bestFit="1" customWidth="1"/>
    <col min="2319" max="2319" width="14.25" style="490" customWidth="1"/>
    <col min="2320" max="2320" width="12.5" style="490" customWidth="1"/>
    <col min="2321" max="2321" width="14.75" style="490" customWidth="1"/>
    <col min="2322" max="2322" width="14.875" style="490" customWidth="1"/>
    <col min="2323" max="2323" width="11.25" style="490" bestFit="1" customWidth="1"/>
    <col min="2324" max="2324" width="9.75" style="490" bestFit="1" customWidth="1"/>
    <col min="2325" max="2326" width="10.5" style="490" bestFit="1" customWidth="1"/>
    <col min="2327" max="2327" width="15.375" style="490" bestFit="1" customWidth="1"/>
    <col min="2328" max="2328" width="12.25" style="490" bestFit="1" customWidth="1"/>
    <col min="2329" max="2329" width="14.875" style="490" bestFit="1" customWidth="1"/>
    <col min="2330" max="2330" width="12.5" style="490" bestFit="1" customWidth="1"/>
    <col min="2331" max="2331" width="10.125" style="490" bestFit="1" customWidth="1"/>
    <col min="2332" max="2562" width="9" style="490"/>
    <col min="2563" max="2563" width="34.5" style="490" bestFit="1" customWidth="1"/>
    <col min="2564" max="2564" width="16.25" style="490" customWidth="1"/>
    <col min="2565" max="2565" width="14.875" style="490" customWidth="1"/>
    <col min="2566" max="2566" width="12.875" style="490" bestFit="1" customWidth="1"/>
    <col min="2567" max="2567" width="13.875" style="490" customWidth="1"/>
    <col min="2568" max="2568" width="11.625" style="490" customWidth="1"/>
    <col min="2569" max="2569" width="11.125" style="490" customWidth="1"/>
    <col min="2570" max="2570" width="12.875" style="490" bestFit="1" customWidth="1"/>
    <col min="2571" max="2571" width="12.625" style="490" customWidth="1"/>
    <col min="2572" max="2573" width="11.75" style="490" bestFit="1" customWidth="1"/>
    <col min="2574" max="2574" width="10.75" style="490" bestFit="1" customWidth="1"/>
    <col min="2575" max="2575" width="14.25" style="490" customWidth="1"/>
    <col min="2576" max="2576" width="12.5" style="490" customWidth="1"/>
    <col min="2577" max="2577" width="14.75" style="490" customWidth="1"/>
    <col min="2578" max="2578" width="14.875" style="490" customWidth="1"/>
    <col min="2579" max="2579" width="11.25" style="490" bestFit="1" customWidth="1"/>
    <col min="2580" max="2580" width="9.75" style="490" bestFit="1" customWidth="1"/>
    <col min="2581" max="2582" width="10.5" style="490" bestFit="1" customWidth="1"/>
    <col min="2583" max="2583" width="15.375" style="490" bestFit="1" customWidth="1"/>
    <col min="2584" max="2584" width="12.25" style="490" bestFit="1" customWidth="1"/>
    <col min="2585" max="2585" width="14.875" style="490" bestFit="1" customWidth="1"/>
    <col min="2586" max="2586" width="12.5" style="490" bestFit="1" customWidth="1"/>
    <col min="2587" max="2587" width="10.125" style="490" bestFit="1" customWidth="1"/>
    <col min="2588" max="2818" width="9" style="490"/>
    <col min="2819" max="2819" width="34.5" style="490" bestFit="1" customWidth="1"/>
    <col min="2820" max="2820" width="16.25" style="490" customWidth="1"/>
    <col min="2821" max="2821" width="14.875" style="490" customWidth="1"/>
    <col min="2822" max="2822" width="12.875" style="490" bestFit="1" customWidth="1"/>
    <col min="2823" max="2823" width="13.875" style="490" customWidth="1"/>
    <col min="2824" max="2824" width="11.625" style="490" customWidth="1"/>
    <col min="2825" max="2825" width="11.125" style="490" customWidth="1"/>
    <col min="2826" max="2826" width="12.875" style="490" bestFit="1" customWidth="1"/>
    <col min="2827" max="2827" width="12.625" style="490" customWidth="1"/>
    <col min="2828" max="2829" width="11.75" style="490" bestFit="1" customWidth="1"/>
    <col min="2830" max="2830" width="10.75" style="490" bestFit="1" customWidth="1"/>
    <col min="2831" max="2831" width="14.25" style="490" customWidth="1"/>
    <col min="2832" max="2832" width="12.5" style="490" customWidth="1"/>
    <col min="2833" max="2833" width="14.75" style="490" customWidth="1"/>
    <col min="2834" max="2834" width="14.875" style="490" customWidth="1"/>
    <col min="2835" max="2835" width="11.25" style="490" bestFit="1" customWidth="1"/>
    <col min="2836" max="2836" width="9.75" style="490" bestFit="1" customWidth="1"/>
    <col min="2837" max="2838" width="10.5" style="490" bestFit="1" customWidth="1"/>
    <col min="2839" max="2839" width="15.375" style="490" bestFit="1" customWidth="1"/>
    <col min="2840" max="2840" width="12.25" style="490" bestFit="1" customWidth="1"/>
    <col min="2841" max="2841" width="14.875" style="490" bestFit="1" customWidth="1"/>
    <col min="2842" max="2842" width="12.5" style="490" bestFit="1" customWidth="1"/>
    <col min="2843" max="2843" width="10.125" style="490" bestFit="1" customWidth="1"/>
    <col min="2844" max="3074" width="9" style="490"/>
    <col min="3075" max="3075" width="34.5" style="490" bestFit="1" customWidth="1"/>
    <col min="3076" max="3076" width="16.25" style="490" customWidth="1"/>
    <col min="3077" max="3077" width="14.875" style="490" customWidth="1"/>
    <col min="3078" max="3078" width="12.875" style="490" bestFit="1" customWidth="1"/>
    <col min="3079" max="3079" width="13.875" style="490" customWidth="1"/>
    <col min="3080" max="3080" width="11.625" style="490" customWidth="1"/>
    <col min="3081" max="3081" width="11.125" style="490" customWidth="1"/>
    <col min="3082" max="3082" width="12.875" style="490" bestFit="1" customWidth="1"/>
    <col min="3083" max="3083" width="12.625" style="490" customWidth="1"/>
    <col min="3084" max="3085" width="11.75" style="490" bestFit="1" customWidth="1"/>
    <col min="3086" max="3086" width="10.75" style="490" bestFit="1" customWidth="1"/>
    <col min="3087" max="3087" width="14.25" style="490" customWidth="1"/>
    <col min="3088" max="3088" width="12.5" style="490" customWidth="1"/>
    <col min="3089" max="3089" width="14.75" style="490" customWidth="1"/>
    <col min="3090" max="3090" width="14.875" style="490" customWidth="1"/>
    <col min="3091" max="3091" width="11.25" style="490" bestFit="1" customWidth="1"/>
    <col min="3092" max="3092" width="9.75" style="490" bestFit="1" customWidth="1"/>
    <col min="3093" max="3094" width="10.5" style="490" bestFit="1" customWidth="1"/>
    <col min="3095" max="3095" width="15.375" style="490" bestFit="1" customWidth="1"/>
    <col min="3096" max="3096" width="12.25" style="490" bestFit="1" customWidth="1"/>
    <col min="3097" max="3097" width="14.875" style="490" bestFit="1" customWidth="1"/>
    <col min="3098" max="3098" width="12.5" style="490" bestFit="1" customWidth="1"/>
    <col min="3099" max="3099" width="10.125" style="490" bestFit="1" customWidth="1"/>
    <col min="3100" max="3330" width="9" style="490"/>
    <col min="3331" max="3331" width="34.5" style="490" bestFit="1" customWidth="1"/>
    <col min="3332" max="3332" width="16.25" style="490" customWidth="1"/>
    <col min="3333" max="3333" width="14.875" style="490" customWidth="1"/>
    <col min="3334" max="3334" width="12.875" style="490" bestFit="1" customWidth="1"/>
    <col min="3335" max="3335" width="13.875" style="490" customWidth="1"/>
    <col min="3336" max="3336" width="11.625" style="490" customWidth="1"/>
    <col min="3337" max="3337" width="11.125" style="490" customWidth="1"/>
    <col min="3338" max="3338" width="12.875" style="490" bestFit="1" customWidth="1"/>
    <col min="3339" max="3339" width="12.625" style="490" customWidth="1"/>
    <col min="3340" max="3341" width="11.75" style="490" bestFit="1" customWidth="1"/>
    <col min="3342" max="3342" width="10.75" style="490" bestFit="1" customWidth="1"/>
    <col min="3343" max="3343" width="14.25" style="490" customWidth="1"/>
    <col min="3344" max="3344" width="12.5" style="490" customWidth="1"/>
    <col min="3345" max="3345" width="14.75" style="490" customWidth="1"/>
    <col min="3346" max="3346" width="14.875" style="490" customWidth="1"/>
    <col min="3347" max="3347" width="11.25" style="490" bestFit="1" customWidth="1"/>
    <col min="3348" max="3348" width="9.75" style="490" bestFit="1" customWidth="1"/>
    <col min="3349" max="3350" width="10.5" style="490" bestFit="1" customWidth="1"/>
    <col min="3351" max="3351" width="15.375" style="490" bestFit="1" customWidth="1"/>
    <col min="3352" max="3352" width="12.25" style="490" bestFit="1" customWidth="1"/>
    <col min="3353" max="3353" width="14.875" style="490" bestFit="1" customWidth="1"/>
    <col min="3354" max="3354" width="12.5" style="490" bestFit="1" customWidth="1"/>
    <col min="3355" max="3355" width="10.125" style="490" bestFit="1" customWidth="1"/>
    <col min="3356" max="3586" width="9" style="490"/>
    <col min="3587" max="3587" width="34.5" style="490" bestFit="1" customWidth="1"/>
    <col min="3588" max="3588" width="16.25" style="490" customWidth="1"/>
    <col min="3589" max="3589" width="14.875" style="490" customWidth="1"/>
    <col min="3590" max="3590" width="12.875" style="490" bestFit="1" customWidth="1"/>
    <col min="3591" max="3591" width="13.875" style="490" customWidth="1"/>
    <col min="3592" max="3592" width="11.625" style="490" customWidth="1"/>
    <col min="3593" max="3593" width="11.125" style="490" customWidth="1"/>
    <col min="3594" max="3594" width="12.875" style="490" bestFit="1" customWidth="1"/>
    <col min="3595" max="3595" width="12.625" style="490" customWidth="1"/>
    <col min="3596" max="3597" width="11.75" style="490" bestFit="1" customWidth="1"/>
    <col min="3598" max="3598" width="10.75" style="490" bestFit="1" customWidth="1"/>
    <col min="3599" max="3599" width="14.25" style="490" customWidth="1"/>
    <col min="3600" max="3600" width="12.5" style="490" customWidth="1"/>
    <col min="3601" max="3601" width="14.75" style="490" customWidth="1"/>
    <col min="3602" max="3602" width="14.875" style="490" customWidth="1"/>
    <col min="3603" max="3603" width="11.25" style="490" bestFit="1" customWidth="1"/>
    <col min="3604" max="3604" width="9.75" style="490" bestFit="1" customWidth="1"/>
    <col min="3605" max="3606" width="10.5" style="490" bestFit="1" customWidth="1"/>
    <col min="3607" max="3607" width="15.375" style="490" bestFit="1" customWidth="1"/>
    <col min="3608" max="3608" width="12.25" style="490" bestFit="1" customWidth="1"/>
    <col min="3609" max="3609" width="14.875" style="490" bestFit="1" customWidth="1"/>
    <col min="3610" max="3610" width="12.5" style="490" bestFit="1" customWidth="1"/>
    <col min="3611" max="3611" width="10.125" style="490" bestFit="1" customWidth="1"/>
    <col min="3612" max="3842" width="9" style="490"/>
    <col min="3843" max="3843" width="34.5" style="490" bestFit="1" customWidth="1"/>
    <col min="3844" max="3844" width="16.25" style="490" customWidth="1"/>
    <col min="3845" max="3845" width="14.875" style="490" customWidth="1"/>
    <col min="3846" max="3846" width="12.875" style="490" bestFit="1" customWidth="1"/>
    <col min="3847" max="3847" width="13.875" style="490" customWidth="1"/>
    <col min="3848" max="3848" width="11.625" style="490" customWidth="1"/>
    <col min="3849" max="3849" width="11.125" style="490" customWidth="1"/>
    <col min="3850" max="3850" width="12.875" style="490" bestFit="1" customWidth="1"/>
    <col min="3851" max="3851" width="12.625" style="490" customWidth="1"/>
    <col min="3852" max="3853" width="11.75" style="490" bestFit="1" customWidth="1"/>
    <col min="3854" max="3854" width="10.75" style="490" bestFit="1" customWidth="1"/>
    <col min="3855" max="3855" width="14.25" style="490" customWidth="1"/>
    <col min="3856" max="3856" width="12.5" style="490" customWidth="1"/>
    <col min="3857" max="3857" width="14.75" style="490" customWidth="1"/>
    <col min="3858" max="3858" width="14.875" style="490" customWidth="1"/>
    <col min="3859" max="3859" width="11.25" style="490" bestFit="1" customWidth="1"/>
    <col min="3860" max="3860" width="9.75" style="490" bestFit="1" customWidth="1"/>
    <col min="3861" max="3862" width="10.5" style="490" bestFit="1" customWidth="1"/>
    <col min="3863" max="3863" width="15.375" style="490" bestFit="1" customWidth="1"/>
    <col min="3864" max="3864" width="12.25" style="490" bestFit="1" customWidth="1"/>
    <col min="3865" max="3865" width="14.875" style="490" bestFit="1" customWidth="1"/>
    <col min="3866" max="3866" width="12.5" style="490" bestFit="1" customWidth="1"/>
    <col min="3867" max="3867" width="10.125" style="490" bestFit="1" customWidth="1"/>
    <col min="3868" max="4098" width="9" style="490"/>
    <col min="4099" max="4099" width="34.5" style="490" bestFit="1" customWidth="1"/>
    <col min="4100" max="4100" width="16.25" style="490" customWidth="1"/>
    <col min="4101" max="4101" width="14.875" style="490" customWidth="1"/>
    <col min="4102" max="4102" width="12.875" style="490" bestFit="1" customWidth="1"/>
    <col min="4103" max="4103" width="13.875" style="490" customWidth="1"/>
    <col min="4104" max="4104" width="11.625" style="490" customWidth="1"/>
    <col min="4105" max="4105" width="11.125" style="490" customWidth="1"/>
    <col min="4106" max="4106" width="12.875" style="490" bestFit="1" customWidth="1"/>
    <col min="4107" max="4107" width="12.625" style="490" customWidth="1"/>
    <col min="4108" max="4109" width="11.75" style="490" bestFit="1" customWidth="1"/>
    <col min="4110" max="4110" width="10.75" style="490" bestFit="1" customWidth="1"/>
    <col min="4111" max="4111" width="14.25" style="490" customWidth="1"/>
    <col min="4112" max="4112" width="12.5" style="490" customWidth="1"/>
    <col min="4113" max="4113" width="14.75" style="490" customWidth="1"/>
    <col min="4114" max="4114" width="14.875" style="490" customWidth="1"/>
    <col min="4115" max="4115" width="11.25" style="490" bestFit="1" customWidth="1"/>
    <col min="4116" max="4116" width="9.75" style="490" bestFit="1" customWidth="1"/>
    <col min="4117" max="4118" width="10.5" style="490" bestFit="1" customWidth="1"/>
    <col min="4119" max="4119" width="15.375" style="490" bestFit="1" customWidth="1"/>
    <col min="4120" max="4120" width="12.25" style="490" bestFit="1" customWidth="1"/>
    <col min="4121" max="4121" width="14.875" style="490" bestFit="1" customWidth="1"/>
    <col min="4122" max="4122" width="12.5" style="490" bestFit="1" customWidth="1"/>
    <col min="4123" max="4123" width="10.125" style="490" bestFit="1" customWidth="1"/>
    <col min="4124" max="4354" width="9" style="490"/>
    <col min="4355" max="4355" width="34.5" style="490" bestFit="1" customWidth="1"/>
    <col min="4356" max="4356" width="16.25" style="490" customWidth="1"/>
    <col min="4357" max="4357" width="14.875" style="490" customWidth="1"/>
    <col min="4358" max="4358" width="12.875" style="490" bestFit="1" customWidth="1"/>
    <col min="4359" max="4359" width="13.875" style="490" customWidth="1"/>
    <col min="4360" max="4360" width="11.625" style="490" customWidth="1"/>
    <col min="4361" max="4361" width="11.125" style="490" customWidth="1"/>
    <col min="4362" max="4362" width="12.875" style="490" bestFit="1" customWidth="1"/>
    <col min="4363" max="4363" width="12.625" style="490" customWidth="1"/>
    <col min="4364" max="4365" width="11.75" style="490" bestFit="1" customWidth="1"/>
    <col min="4366" max="4366" width="10.75" style="490" bestFit="1" customWidth="1"/>
    <col min="4367" max="4367" width="14.25" style="490" customWidth="1"/>
    <col min="4368" max="4368" width="12.5" style="490" customWidth="1"/>
    <col min="4369" max="4369" width="14.75" style="490" customWidth="1"/>
    <col min="4370" max="4370" width="14.875" style="490" customWidth="1"/>
    <col min="4371" max="4371" width="11.25" style="490" bestFit="1" customWidth="1"/>
    <col min="4372" max="4372" width="9.75" style="490" bestFit="1" customWidth="1"/>
    <col min="4373" max="4374" width="10.5" style="490" bestFit="1" customWidth="1"/>
    <col min="4375" max="4375" width="15.375" style="490" bestFit="1" customWidth="1"/>
    <col min="4376" max="4376" width="12.25" style="490" bestFit="1" customWidth="1"/>
    <col min="4377" max="4377" width="14.875" style="490" bestFit="1" customWidth="1"/>
    <col min="4378" max="4378" width="12.5" style="490" bestFit="1" customWidth="1"/>
    <col min="4379" max="4379" width="10.125" style="490" bestFit="1" customWidth="1"/>
    <col min="4380" max="4610" width="9" style="490"/>
    <col min="4611" max="4611" width="34.5" style="490" bestFit="1" customWidth="1"/>
    <col min="4612" max="4612" width="16.25" style="490" customWidth="1"/>
    <col min="4613" max="4613" width="14.875" style="490" customWidth="1"/>
    <col min="4614" max="4614" width="12.875" style="490" bestFit="1" customWidth="1"/>
    <col min="4615" max="4615" width="13.875" style="490" customWidth="1"/>
    <col min="4616" max="4616" width="11.625" style="490" customWidth="1"/>
    <col min="4617" max="4617" width="11.125" style="490" customWidth="1"/>
    <col min="4618" max="4618" width="12.875" style="490" bestFit="1" customWidth="1"/>
    <col min="4619" max="4619" width="12.625" style="490" customWidth="1"/>
    <col min="4620" max="4621" width="11.75" style="490" bestFit="1" customWidth="1"/>
    <col min="4622" max="4622" width="10.75" style="490" bestFit="1" customWidth="1"/>
    <col min="4623" max="4623" width="14.25" style="490" customWidth="1"/>
    <col min="4624" max="4624" width="12.5" style="490" customWidth="1"/>
    <col min="4625" max="4625" width="14.75" style="490" customWidth="1"/>
    <col min="4626" max="4626" width="14.875" style="490" customWidth="1"/>
    <col min="4627" max="4627" width="11.25" style="490" bestFit="1" customWidth="1"/>
    <col min="4628" max="4628" width="9.75" style="490" bestFit="1" customWidth="1"/>
    <col min="4629" max="4630" width="10.5" style="490" bestFit="1" customWidth="1"/>
    <col min="4631" max="4631" width="15.375" style="490" bestFit="1" customWidth="1"/>
    <col min="4632" max="4632" width="12.25" style="490" bestFit="1" customWidth="1"/>
    <col min="4633" max="4633" width="14.875" style="490" bestFit="1" customWidth="1"/>
    <col min="4634" max="4634" width="12.5" style="490" bestFit="1" customWidth="1"/>
    <col min="4635" max="4635" width="10.125" style="490" bestFit="1" customWidth="1"/>
    <col min="4636" max="4866" width="9" style="490"/>
    <col min="4867" max="4867" width="34.5" style="490" bestFit="1" customWidth="1"/>
    <col min="4868" max="4868" width="16.25" style="490" customWidth="1"/>
    <col min="4869" max="4869" width="14.875" style="490" customWidth="1"/>
    <col min="4870" max="4870" width="12.875" style="490" bestFit="1" customWidth="1"/>
    <col min="4871" max="4871" width="13.875" style="490" customWidth="1"/>
    <col min="4872" max="4872" width="11.625" style="490" customWidth="1"/>
    <col min="4873" max="4873" width="11.125" style="490" customWidth="1"/>
    <col min="4874" max="4874" width="12.875" style="490" bestFit="1" customWidth="1"/>
    <col min="4875" max="4875" width="12.625" style="490" customWidth="1"/>
    <col min="4876" max="4877" width="11.75" style="490" bestFit="1" customWidth="1"/>
    <col min="4878" max="4878" width="10.75" style="490" bestFit="1" customWidth="1"/>
    <col min="4879" max="4879" width="14.25" style="490" customWidth="1"/>
    <col min="4880" max="4880" width="12.5" style="490" customWidth="1"/>
    <col min="4881" max="4881" width="14.75" style="490" customWidth="1"/>
    <col min="4882" max="4882" width="14.875" style="490" customWidth="1"/>
    <col min="4883" max="4883" width="11.25" style="490" bestFit="1" customWidth="1"/>
    <col min="4884" max="4884" width="9.75" style="490" bestFit="1" customWidth="1"/>
    <col min="4885" max="4886" width="10.5" style="490" bestFit="1" customWidth="1"/>
    <col min="4887" max="4887" width="15.375" style="490" bestFit="1" customWidth="1"/>
    <col min="4888" max="4888" width="12.25" style="490" bestFit="1" customWidth="1"/>
    <col min="4889" max="4889" width="14.875" style="490" bestFit="1" customWidth="1"/>
    <col min="4890" max="4890" width="12.5" style="490" bestFit="1" customWidth="1"/>
    <col min="4891" max="4891" width="10.125" style="490" bestFit="1" customWidth="1"/>
    <col min="4892" max="5122" width="9" style="490"/>
    <col min="5123" max="5123" width="34.5" style="490" bestFit="1" customWidth="1"/>
    <col min="5124" max="5124" width="16.25" style="490" customWidth="1"/>
    <col min="5125" max="5125" width="14.875" style="490" customWidth="1"/>
    <col min="5126" max="5126" width="12.875" style="490" bestFit="1" customWidth="1"/>
    <col min="5127" max="5127" width="13.875" style="490" customWidth="1"/>
    <col min="5128" max="5128" width="11.625" style="490" customWidth="1"/>
    <col min="5129" max="5129" width="11.125" style="490" customWidth="1"/>
    <col min="5130" max="5130" width="12.875" style="490" bestFit="1" customWidth="1"/>
    <col min="5131" max="5131" width="12.625" style="490" customWidth="1"/>
    <col min="5132" max="5133" width="11.75" style="490" bestFit="1" customWidth="1"/>
    <col min="5134" max="5134" width="10.75" style="490" bestFit="1" customWidth="1"/>
    <col min="5135" max="5135" width="14.25" style="490" customWidth="1"/>
    <col min="5136" max="5136" width="12.5" style="490" customWidth="1"/>
    <col min="5137" max="5137" width="14.75" style="490" customWidth="1"/>
    <col min="5138" max="5138" width="14.875" style="490" customWidth="1"/>
    <col min="5139" max="5139" width="11.25" style="490" bestFit="1" customWidth="1"/>
    <col min="5140" max="5140" width="9.75" style="490" bestFit="1" customWidth="1"/>
    <col min="5141" max="5142" width="10.5" style="490" bestFit="1" customWidth="1"/>
    <col min="5143" max="5143" width="15.375" style="490" bestFit="1" customWidth="1"/>
    <col min="5144" max="5144" width="12.25" style="490" bestFit="1" customWidth="1"/>
    <col min="5145" max="5145" width="14.875" style="490" bestFit="1" customWidth="1"/>
    <col min="5146" max="5146" width="12.5" style="490" bestFit="1" customWidth="1"/>
    <col min="5147" max="5147" width="10.125" style="490" bestFit="1" customWidth="1"/>
    <col min="5148" max="5378" width="9" style="490"/>
    <col min="5379" max="5379" width="34.5" style="490" bestFit="1" customWidth="1"/>
    <col min="5380" max="5380" width="16.25" style="490" customWidth="1"/>
    <col min="5381" max="5381" width="14.875" style="490" customWidth="1"/>
    <col min="5382" max="5382" width="12.875" style="490" bestFit="1" customWidth="1"/>
    <col min="5383" max="5383" width="13.875" style="490" customWidth="1"/>
    <col min="5384" max="5384" width="11.625" style="490" customWidth="1"/>
    <col min="5385" max="5385" width="11.125" style="490" customWidth="1"/>
    <col min="5386" max="5386" width="12.875" style="490" bestFit="1" customWidth="1"/>
    <col min="5387" max="5387" width="12.625" style="490" customWidth="1"/>
    <col min="5388" max="5389" width="11.75" style="490" bestFit="1" customWidth="1"/>
    <col min="5390" max="5390" width="10.75" style="490" bestFit="1" customWidth="1"/>
    <col min="5391" max="5391" width="14.25" style="490" customWidth="1"/>
    <col min="5392" max="5392" width="12.5" style="490" customWidth="1"/>
    <col min="5393" max="5393" width="14.75" style="490" customWidth="1"/>
    <col min="5394" max="5394" width="14.875" style="490" customWidth="1"/>
    <col min="5395" max="5395" width="11.25" style="490" bestFit="1" customWidth="1"/>
    <col min="5396" max="5396" width="9.75" style="490" bestFit="1" customWidth="1"/>
    <col min="5397" max="5398" width="10.5" style="490" bestFit="1" customWidth="1"/>
    <col min="5399" max="5399" width="15.375" style="490" bestFit="1" customWidth="1"/>
    <col min="5400" max="5400" width="12.25" style="490" bestFit="1" customWidth="1"/>
    <col min="5401" max="5401" width="14.875" style="490" bestFit="1" customWidth="1"/>
    <col min="5402" max="5402" width="12.5" style="490" bestFit="1" customWidth="1"/>
    <col min="5403" max="5403" width="10.125" style="490" bestFit="1" customWidth="1"/>
    <col min="5404" max="5634" width="9" style="490"/>
    <col min="5635" max="5635" width="34.5" style="490" bestFit="1" customWidth="1"/>
    <col min="5636" max="5636" width="16.25" style="490" customWidth="1"/>
    <col min="5637" max="5637" width="14.875" style="490" customWidth="1"/>
    <col min="5638" max="5638" width="12.875" style="490" bestFit="1" customWidth="1"/>
    <col min="5639" max="5639" width="13.875" style="490" customWidth="1"/>
    <col min="5640" max="5640" width="11.625" style="490" customWidth="1"/>
    <col min="5641" max="5641" width="11.125" style="490" customWidth="1"/>
    <col min="5642" max="5642" width="12.875" style="490" bestFit="1" customWidth="1"/>
    <col min="5643" max="5643" width="12.625" style="490" customWidth="1"/>
    <col min="5644" max="5645" width="11.75" style="490" bestFit="1" customWidth="1"/>
    <col min="5646" max="5646" width="10.75" style="490" bestFit="1" customWidth="1"/>
    <col min="5647" max="5647" width="14.25" style="490" customWidth="1"/>
    <col min="5648" max="5648" width="12.5" style="490" customWidth="1"/>
    <col min="5649" max="5649" width="14.75" style="490" customWidth="1"/>
    <col min="5650" max="5650" width="14.875" style="490" customWidth="1"/>
    <col min="5651" max="5651" width="11.25" style="490" bestFit="1" customWidth="1"/>
    <col min="5652" max="5652" width="9.75" style="490" bestFit="1" customWidth="1"/>
    <col min="5653" max="5654" width="10.5" style="490" bestFit="1" customWidth="1"/>
    <col min="5655" max="5655" width="15.375" style="490" bestFit="1" customWidth="1"/>
    <col min="5656" max="5656" width="12.25" style="490" bestFit="1" customWidth="1"/>
    <col min="5657" max="5657" width="14.875" style="490" bestFit="1" customWidth="1"/>
    <col min="5658" max="5658" width="12.5" style="490" bestFit="1" customWidth="1"/>
    <col min="5659" max="5659" width="10.125" style="490" bestFit="1" customWidth="1"/>
    <col min="5660" max="5890" width="9" style="490"/>
    <col min="5891" max="5891" width="34.5" style="490" bestFit="1" customWidth="1"/>
    <col min="5892" max="5892" width="16.25" style="490" customWidth="1"/>
    <col min="5893" max="5893" width="14.875" style="490" customWidth="1"/>
    <col min="5894" max="5894" width="12.875" style="490" bestFit="1" customWidth="1"/>
    <col min="5895" max="5895" width="13.875" style="490" customWidth="1"/>
    <col min="5896" max="5896" width="11.625" style="490" customWidth="1"/>
    <col min="5897" max="5897" width="11.125" style="490" customWidth="1"/>
    <col min="5898" max="5898" width="12.875" style="490" bestFit="1" customWidth="1"/>
    <col min="5899" max="5899" width="12.625" style="490" customWidth="1"/>
    <col min="5900" max="5901" width="11.75" style="490" bestFit="1" customWidth="1"/>
    <col min="5902" max="5902" width="10.75" style="490" bestFit="1" customWidth="1"/>
    <col min="5903" max="5903" width="14.25" style="490" customWidth="1"/>
    <col min="5904" max="5904" width="12.5" style="490" customWidth="1"/>
    <col min="5905" max="5905" width="14.75" style="490" customWidth="1"/>
    <col min="5906" max="5906" width="14.875" style="490" customWidth="1"/>
    <col min="5907" max="5907" width="11.25" style="490" bestFit="1" customWidth="1"/>
    <col min="5908" max="5908" width="9.75" style="490" bestFit="1" customWidth="1"/>
    <col min="5909" max="5910" width="10.5" style="490" bestFit="1" customWidth="1"/>
    <col min="5911" max="5911" width="15.375" style="490" bestFit="1" customWidth="1"/>
    <col min="5912" max="5912" width="12.25" style="490" bestFit="1" customWidth="1"/>
    <col min="5913" max="5913" width="14.875" style="490" bestFit="1" customWidth="1"/>
    <col min="5914" max="5914" width="12.5" style="490" bestFit="1" customWidth="1"/>
    <col min="5915" max="5915" width="10.125" style="490" bestFit="1" customWidth="1"/>
    <col min="5916" max="6146" width="9" style="490"/>
    <col min="6147" max="6147" width="34.5" style="490" bestFit="1" customWidth="1"/>
    <col min="6148" max="6148" width="16.25" style="490" customWidth="1"/>
    <col min="6149" max="6149" width="14.875" style="490" customWidth="1"/>
    <col min="6150" max="6150" width="12.875" style="490" bestFit="1" customWidth="1"/>
    <col min="6151" max="6151" width="13.875" style="490" customWidth="1"/>
    <col min="6152" max="6152" width="11.625" style="490" customWidth="1"/>
    <col min="6153" max="6153" width="11.125" style="490" customWidth="1"/>
    <col min="6154" max="6154" width="12.875" style="490" bestFit="1" customWidth="1"/>
    <col min="6155" max="6155" width="12.625" style="490" customWidth="1"/>
    <col min="6156" max="6157" width="11.75" style="490" bestFit="1" customWidth="1"/>
    <col min="6158" max="6158" width="10.75" style="490" bestFit="1" customWidth="1"/>
    <col min="6159" max="6159" width="14.25" style="490" customWidth="1"/>
    <col min="6160" max="6160" width="12.5" style="490" customWidth="1"/>
    <col min="6161" max="6161" width="14.75" style="490" customWidth="1"/>
    <col min="6162" max="6162" width="14.875" style="490" customWidth="1"/>
    <col min="6163" max="6163" width="11.25" style="490" bestFit="1" customWidth="1"/>
    <col min="6164" max="6164" width="9.75" style="490" bestFit="1" customWidth="1"/>
    <col min="6165" max="6166" width="10.5" style="490" bestFit="1" customWidth="1"/>
    <col min="6167" max="6167" width="15.375" style="490" bestFit="1" customWidth="1"/>
    <col min="6168" max="6168" width="12.25" style="490" bestFit="1" customWidth="1"/>
    <col min="6169" max="6169" width="14.875" style="490" bestFit="1" customWidth="1"/>
    <col min="6170" max="6170" width="12.5" style="490" bestFit="1" customWidth="1"/>
    <col min="6171" max="6171" width="10.125" style="490" bestFit="1" customWidth="1"/>
    <col min="6172" max="6402" width="9" style="490"/>
    <col min="6403" max="6403" width="34.5" style="490" bestFit="1" customWidth="1"/>
    <col min="6404" max="6404" width="16.25" style="490" customWidth="1"/>
    <col min="6405" max="6405" width="14.875" style="490" customWidth="1"/>
    <col min="6406" max="6406" width="12.875" style="490" bestFit="1" customWidth="1"/>
    <col min="6407" max="6407" width="13.875" style="490" customWidth="1"/>
    <col min="6408" max="6408" width="11.625" style="490" customWidth="1"/>
    <col min="6409" max="6409" width="11.125" style="490" customWidth="1"/>
    <col min="6410" max="6410" width="12.875" style="490" bestFit="1" customWidth="1"/>
    <col min="6411" max="6411" width="12.625" style="490" customWidth="1"/>
    <col min="6412" max="6413" width="11.75" style="490" bestFit="1" customWidth="1"/>
    <col min="6414" max="6414" width="10.75" style="490" bestFit="1" customWidth="1"/>
    <col min="6415" max="6415" width="14.25" style="490" customWidth="1"/>
    <col min="6416" max="6416" width="12.5" style="490" customWidth="1"/>
    <col min="6417" max="6417" width="14.75" style="490" customWidth="1"/>
    <col min="6418" max="6418" width="14.875" style="490" customWidth="1"/>
    <col min="6419" max="6419" width="11.25" style="490" bestFit="1" customWidth="1"/>
    <col min="6420" max="6420" width="9.75" style="490" bestFit="1" customWidth="1"/>
    <col min="6421" max="6422" width="10.5" style="490" bestFit="1" customWidth="1"/>
    <col min="6423" max="6423" width="15.375" style="490" bestFit="1" customWidth="1"/>
    <col min="6424" max="6424" width="12.25" style="490" bestFit="1" customWidth="1"/>
    <col min="6425" max="6425" width="14.875" style="490" bestFit="1" customWidth="1"/>
    <col min="6426" max="6426" width="12.5" style="490" bestFit="1" customWidth="1"/>
    <col min="6427" max="6427" width="10.125" style="490" bestFit="1" customWidth="1"/>
    <col min="6428" max="6658" width="9" style="490"/>
    <col min="6659" max="6659" width="34.5" style="490" bestFit="1" customWidth="1"/>
    <col min="6660" max="6660" width="16.25" style="490" customWidth="1"/>
    <col min="6661" max="6661" width="14.875" style="490" customWidth="1"/>
    <col min="6662" max="6662" width="12.875" style="490" bestFit="1" customWidth="1"/>
    <col min="6663" max="6663" width="13.875" style="490" customWidth="1"/>
    <col min="6664" max="6664" width="11.625" style="490" customWidth="1"/>
    <col min="6665" max="6665" width="11.125" style="490" customWidth="1"/>
    <col min="6666" max="6666" width="12.875" style="490" bestFit="1" customWidth="1"/>
    <col min="6667" max="6667" width="12.625" style="490" customWidth="1"/>
    <col min="6668" max="6669" width="11.75" style="490" bestFit="1" customWidth="1"/>
    <col min="6670" max="6670" width="10.75" style="490" bestFit="1" customWidth="1"/>
    <col min="6671" max="6671" width="14.25" style="490" customWidth="1"/>
    <col min="6672" max="6672" width="12.5" style="490" customWidth="1"/>
    <col min="6673" max="6673" width="14.75" style="490" customWidth="1"/>
    <col min="6674" max="6674" width="14.875" style="490" customWidth="1"/>
    <col min="6675" max="6675" width="11.25" style="490" bestFit="1" customWidth="1"/>
    <col min="6676" max="6676" width="9.75" style="490" bestFit="1" customWidth="1"/>
    <col min="6677" max="6678" width="10.5" style="490" bestFit="1" customWidth="1"/>
    <col min="6679" max="6679" width="15.375" style="490" bestFit="1" customWidth="1"/>
    <col min="6680" max="6680" width="12.25" style="490" bestFit="1" customWidth="1"/>
    <col min="6681" max="6681" width="14.875" style="490" bestFit="1" customWidth="1"/>
    <col min="6682" max="6682" width="12.5" style="490" bestFit="1" customWidth="1"/>
    <col min="6683" max="6683" width="10.125" style="490" bestFit="1" customWidth="1"/>
    <col min="6684" max="6914" width="9" style="490"/>
    <col min="6915" max="6915" width="34.5" style="490" bestFit="1" customWidth="1"/>
    <col min="6916" max="6916" width="16.25" style="490" customWidth="1"/>
    <col min="6917" max="6917" width="14.875" style="490" customWidth="1"/>
    <col min="6918" max="6918" width="12.875" style="490" bestFit="1" customWidth="1"/>
    <col min="6919" max="6919" width="13.875" style="490" customWidth="1"/>
    <col min="6920" max="6920" width="11.625" style="490" customWidth="1"/>
    <col min="6921" max="6921" width="11.125" style="490" customWidth="1"/>
    <col min="6922" max="6922" width="12.875" style="490" bestFit="1" customWidth="1"/>
    <col min="6923" max="6923" width="12.625" style="490" customWidth="1"/>
    <col min="6924" max="6925" width="11.75" style="490" bestFit="1" customWidth="1"/>
    <col min="6926" max="6926" width="10.75" style="490" bestFit="1" customWidth="1"/>
    <col min="6927" max="6927" width="14.25" style="490" customWidth="1"/>
    <col min="6928" max="6928" width="12.5" style="490" customWidth="1"/>
    <col min="6929" max="6929" width="14.75" style="490" customWidth="1"/>
    <col min="6930" max="6930" width="14.875" style="490" customWidth="1"/>
    <col min="6931" max="6931" width="11.25" style="490" bestFit="1" customWidth="1"/>
    <col min="6932" max="6932" width="9.75" style="490" bestFit="1" customWidth="1"/>
    <col min="6933" max="6934" width="10.5" style="490" bestFit="1" customWidth="1"/>
    <col min="6935" max="6935" width="15.375" style="490" bestFit="1" customWidth="1"/>
    <col min="6936" max="6936" width="12.25" style="490" bestFit="1" customWidth="1"/>
    <col min="6937" max="6937" width="14.875" style="490" bestFit="1" customWidth="1"/>
    <col min="6938" max="6938" width="12.5" style="490" bestFit="1" customWidth="1"/>
    <col min="6939" max="6939" width="10.125" style="490" bestFit="1" customWidth="1"/>
    <col min="6940" max="7170" width="9" style="490"/>
    <col min="7171" max="7171" width="34.5" style="490" bestFit="1" customWidth="1"/>
    <col min="7172" max="7172" width="16.25" style="490" customWidth="1"/>
    <col min="7173" max="7173" width="14.875" style="490" customWidth="1"/>
    <col min="7174" max="7174" width="12.875" style="490" bestFit="1" customWidth="1"/>
    <col min="7175" max="7175" width="13.875" style="490" customWidth="1"/>
    <col min="7176" max="7176" width="11.625" style="490" customWidth="1"/>
    <col min="7177" max="7177" width="11.125" style="490" customWidth="1"/>
    <col min="7178" max="7178" width="12.875" style="490" bestFit="1" customWidth="1"/>
    <col min="7179" max="7179" width="12.625" style="490" customWidth="1"/>
    <col min="7180" max="7181" width="11.75" style="490" bestFit="1" customWidth="1"/>
    <col min="7182" max="7182" width="10.75" style="490" bestFit="1" customWidth="1"/>
    <col min="7183" max="7183" width="14.25" style="490" customWidth="1"/>
    <col min="7184" max="7184" width="12.5" style="490" customWidth="1"/>
    <col min="7185" max="7185" width="14.75" style="490" customWidth="1"/>
    <col min="7186" max="7186" width="14.875" style="490" customWidth="1"/>
    <col min="7187" max="7187" width="11.25" style="490" bestFit="1" customWidth="1"/>
    <col min="7188" max="7188" width="9.75" style="490" bestFit="1" customWidth="1"/>
    <col min="7189" max="7190" width="10.5" style="490" bestFit="1" customWidth="1"/>
    <col min="7191" max="7191" width="15.375" style="490" bestFit="1" customWidth="1"/>
    <col min="7192" max="7192" width="12.25" style="490" bestFit="1" customWidth="1"/>
    <col min="7193" max="7193" width="14.875" style="490" bestFit="1" customWidth="1"/>
    <col min="7194" max="7194" width="12.5" style="490" bestFit="1" customWidth="1"/>
    <col min="7195" max="7195" width="10.125" style="490" bestFit="1" customWidth="1"/>
    <col min="7196" max="7426" width="9" style="490"/>
    <col min="7427" max="7427" width="34.5" style="490" bestFit="1" customWidth="1"/>
    <col min="7428" max="7428" width="16.25" style="490" customWidth="1"/>
    <col min="7429" max="7429" width="14.875" style="490" customWidth="1"/>
    <col min="7430" max="7430" width="12.875" style="490" bestFit="1" customWidth="1"/>
    <col min="7431" max="7431" width="13.875" style="490" customWidth="1"/>
    <col min="7432" max="7432" width="11.625" style="490" customWidth="1"/>
    <col min="7433" max="7433" width="11.125" style="490" customWidth="1"/>
    <col min="7434" max="7434" width="12.875" style="490" bestFit="1" customWidth="1"/>
    <col min="7435" max="7435" width="12.625" style="490" customWidth="1"/>
    <col min="7436" max="7437" width="11.75" style="490" bestFit="1" customWidth="1"/>
    <col min="7438" max="7438" width="10.75" style="490" bestFit="1" customWidth="1"/>
    <col min="7439" max="7439" width="14.25" style="490" customWidth="1"/>
    <col min="7440" max="7440" width="12.5" style="490" customWidth="1"/>
    <col min="7441" max="7441" width="14.75" style="490" customWidth="1"/>
    <col min="7442" max="7442" width="14.875" style="490" customWidth="1"/>
    <col min="7443" max="7443" width="11.25" style="490" bestFit="1" customWidth="1"/>
    <col min="7444" max="7444" width="9.75" style="490" bestFit="1" customWidth="1"/>
    <col min="7445" max="7446" width="10.5" style="490" bestFit="1" customWidth="1"/>
    <col min="7447" max="7447" width="15.375" style="490" bestFit="1" customWidth="1"/>
    <col min="7448" max="7448" width="12.25" style="490" bestFit="1" customWidth="1"/>
    <col min="7449" max="7449" width="14.875" style="490" bestFit="1" customWidth="1"/>
    <col min="7450" max="7450" width="12.5" style="490" bestFit="1" customWidth="1"/>
    <col min="7451" max="7451" width="10.125" style="490" bestFit="1" customWidth="1"/>
    <col min="7452" max="7682" width="9" style="490"/>
    <col min="7683" max="7683" width="34.5" style="490" bestFit="1" customWidth="1"/>
    <col min="7684" max="7684" width="16.25" style="490" customWidth="1"/>
    <col min="7685" max="7685" width="14.875" style="490" customWidth="1"/>
    <col min="7686" max="7686" width="12.875" style="490" bestFit="1" customWidth="1"/>
    <col min="7687" max="7687" width="13.875" style="490" customWidth="1"/>
    <col min="7688" max="7688" width="11.625" style="490" customWidth="1"/>
    <col min="7689" max="7689" width="11.125" style="490" customWidth="1"/>
    <col min="7690" max="7690" width="12.875" style="490" bestFit="1" customWidth="1"/>
    <col min="7691" max="7691" width="12.625" style="490" customWidth="1"/>
    <col min="7692" max="7693" width="11.75" style="490" bestFit="1" customWidth="1"/>
    <col min="7694" max="7694" width="10.75" style="490" bestFit="1" customWidth="1"/>
    <col min="7695" max="7695" width="14.25" style="490" customWidth="1"/>
    <col min="7696" max="7696" width="12.5" style="490" customWidth="1"/>
    <col min="7697" max="7697" width="14.75" style="490" customWidth="1"/>
    <col min="7698" max="7698" width="14.875" style="490" customWidth="1"/>
    <col min="7699" max="7699" width="11.25" style="490" bestFit="1" customWidth="1"/>
    <col min="7700" max="7700" width="9.75" style="490" bestFit="1" customWidth="1"/>
    <col min="7701" max="7702" width="10.5" style="490" bestFit="1" customWidth="1"/>
    <col min="7703" max="7703" width="15.375" style="490" bestFit="1" customWidth="1"/>
    <col min="7704" max="7704" width="12.25" style="490" bestFit="1" customWidth="1"/>
    <col min="7705" max="7705" width="14.875" style="490" bestFit="1" customWidth="1"/>
    <col min="7706" max="7706" width="12.5" style="490" bestFit="1" customWidth="1"/>
    <col min="7707" max="7707" width="10.125" style="490" bestFit="1" customWidth="1"/>
    <col min="7708" max="7938" width="9" style="490"/>
    <col min="7939" max="7939" width="34.5" style="490" bestFit="1" customWidth="1"/>
    <col min="7940" max="7940" width="16.25" style="490" customWidth="1"/>
    <col min="7941" max="7941" width="14.875" style="490" customWidth="1"/>
    <col min="7942" max="7942" width="12.875" style="490" bestFit="1" customWidth="1"/>
    <col min="7943" max="7943" width="13.875" style="490" customWidth="1"/>
    <col min="7944" max="7944" width="11.625" style="490" customWidth="1"/>
    <col min="7945" max="7945" width="11.125" style="490" customWidth="1"/>
    <col min="7946" max="7946" width="12.875" style="490" bestFit="1" customWidth="1"/>
    <col min="7947" max="7947" width="12.625" style="490" customWidth="1"/>
    <col min="7948" max="7949" width="11.75" style="490" bestFit="1" customWidth="1"/>
    <col min="7950" max="7950" width="10.75" style="490" bestFit="1" customWidth="1"/>
    <col min="7951" max="7951" width="14.25" style="490" customWidth="1"/>
    <col min="7952" max="7952" width="12.5" style="490" customWidth="1"/>
    <col min="7953" max="7953" width="14.75" style="490" customWidth="1"/>
    <col min="7954" max="7954" width="14.875" style="490" customWidth="1"/>
    <col min="7955" max="7955" width="11.25" style="490" bestFit="1" customWidth="1"/>
    <col min="7956" max="7956" width="9.75" style="490" bestFit="1" customWidth="1"/>
    <col min="7957" max="7958" width="10.5" style="490" bestFit="1" customWidth="1"/>
    <col min="7959" max="7959" width="15.375" style="490" bestFit="1" customWidth="1"/>
    <col min="7960" max="7960" width="12.25" style="490" bestFit="1" customWidth="1"/>
    <col min="7961" max="7961" width="14.875" style="490" bestFit="1" customWidth="1"/>
    <col min="7962" max="7962" width="12.5" style="490" bestFit="1" customWidth="1"/>
    <col min="7963" max="7963" width="10.125" style="490" bestFit="1" customWidth="1"/>
    <col min="7964" max="8194" width="9" style="490"/>
    <col min="8195" max="8195" width="34.5" style="490" bestFit="1" customWidth="1"/>
    <col min="8196" max="8196" width="16.25" style="490" customWidth="1"/>
    <col min="8197" max="8197" width="14.875" style="490" customWidth="1"/>
    <col min="8198" max="8198" width="12.875" style="490" bestFit="1" customWidth="1"/>
    <col min="8199" max="8199" width="13.875" style="490" customWidth="1"/>
    <col min="8200" max="8200" width="11.625" style="490" customWidth="1"/>
    <col min="8201" max="8201" width="11.125" style="490" customWidth="1"/>
    <col min="8202" max="8202" width="12.875" style="490" bestFit="1" customWidth="1"/>
    <col min="8203" max="8203" width="12.625" style="490" customWidth="1"/>
    <col min="8204" max="8205" width="11.75" style="490" bestFit="1" customWidth="1"/>
    <col min="8206" max="8206" width="10.75" style="490" bestFit="1" customWidth="1"/>
    <col min="8207" max="8207" width="14.25" style="490" customWidth="1"/>
    <col min="8208" max="8208" width="12.5" style="490" customWidth="1"/>
    <col min="8209" max="8209" width="14.75" style="490" customWidth="1"/>
    <col min="8210" max="8210" width="14.875" style="490" customWidth="1"/>
    <col min="8211" max="8211" width="11.25" style="490" bestFit="1" customWidth="1"/>
    <col min="8212" max="8212" width="9.75" style="490" bestFit="1" customWidth="1"/>
    <col min="8213" max="8214" width="10.5" style="490" bestFit="1" customWidth="1"/>
    <col min="8215" max="8215" width="15.375" style="490" bestFit="1" customWidth="1"/>
    <col min="8216" max="8216" width="12.25" style="490" bestFit="1" customWidth="1"/>
    <col min="8217" max="8217" width="14.875" style="490" bestFit="1" customWidth="1"/>
    <col min="8218" max="8218" width="12.5" style="490" bestFit="1" customWidth="1"/>
    <col min="8219" max="8219" width="10.125" style="490" bestFit="1" customWidth="1"/>
    <col min="8220" max="8450" width="9" style="490"/>
    <col min="8451" max="8451" width="34.5" style="490" bestFit="1" customWidth="1"/>
    <col min="8452" max="8452" width="16.25" style="490" customWidth="1"/>
    <col min="8453" max="8453" width="14.875" style="490" customWidth="1"/>
    <col min="8454" max="8454" width="12.875" style="490" bestFit="1" customWidth="1"/>
    <col min="8455" max="8455" width="13.875" style="490" customWidth="1"/>
    <col min="8456" max="8456" width="11.625" style="490" customWidth="1"/>
    <col min="8457" max="8457" width="11.125" style="490" customWidth="1"/>
    <col min="8458" max="8458" width="12.875" style="490" bestFit="1" customWidth="1"/>
    <col min="8459" max="8459" width="12.625" style="490" customWidth="1"/>
    <col min="8460" max="8461" width="11.75" style="490" bestFit="1" customWidth="1"/>
    <col min="8462" max="8462" width="10.75" style="490" bestFit="1" customWidth="1"/>
    <col min="8463" max="8463" width="14.25" style="490" customWidth="1"/>
    <col min="8464" max="8464" width="12.5" style="490" customWidth="1"/>
    <col min="8465" max="8465" width="14.75" style="490" customWidth="1"/>
    <col min="8466" max="8466" width="14.875" style="490" customWidth="1"/>
    <col min="8467" max="8467" width="11.25" style="490" bestFit="1" customWidth="1"/>
    <col min="8468" max="8468" width="9.75" style="490" bestFit="1" customWidth="1"/>
    <col min="8469" max="8470" width="10.5" style="490" bestFit="1" customWidth="1"/>
    <col min="8471" max="8471" width="15.375" style="490" bestFit="1" customWidth="1"/>
    <col min="8472" max="8472" width="12.25" style="490" bestFit="1" customWidth="1"/>
    <col min="8473" max="8473" width="14.875" style="490" bestFit="1" customWidth="1"/>
    <col min="8474" max="8474" width="12.5" style="490" bestFit="1" customWidth="1"/>
    <col min="8475" max="8475" width="10.125" style="490" bestFit="1" customWidth="1"/>
    <col min="8476" max="8706" width="9" style="490"/>
    <col min="8707" max="8707" width="34.5" style="490" bestFit="1" customWidth="1"/>
    <col min="8708" max="8708" width="16.25" style="490" customWidth="1"/>
    <col min="8709" max="8709" width="14.875" style="490" customWidth="1"/>
    <col min="8710" max="8710" width="12.875" style="490" bestFit="1" customWidth="1"/>
    <col min="8711" max="8711" width="13.875" style="490" customWidth="1"/>
    <col min="8712" max="8712" width="11.625" style="490" customWidth="1"/>
    <col min="8713" max="8713" width="11.125" style="490" customWidth="1"/>
    <col min="8714" max="8714" width="12.875" style="490" bestFit="1" customWidth="1"/>
    <col min="8715" max="8715" width="12.625" style="490" customWidth="1"/>
    <col min="8716" max="8717" width="11.75" style="490" bestFit="1" customWidth="1"/>
    <col min="8718" max="8718" width="10.75" style="490" bestFit="1" customWidth="1"/>
    <col min="8719" max="8719" width="14.25" style="490" customWidth="1"/>
    <col min="8720" max="8720" width="12.5" style="490" customWidth="1"/>
    <col min="8721" max="8721" width="14.75" style="490" customWidth="1"/>
    <col min="8722" max="8722" width="14.875" style="490" customWidth="1"/>
    <col min="8723" max="8723" width="11.25" style="490" bestFit="1" customWidth="1"/>
    <col min="8724" max="8724" width="9.75" style="490" bestFit="1" customWidth="1"/>
    <col min="8725" max="8726" width="10.5" style="490" bestFit="1" customWidth="1"/>
    <col min="8727" max="8727" width="15.375" style="490" bestFit="1" customWidth="1"/>
    <col min="8728" max="8728" width="12.25" style="490" bestFit="1" customWidth="1"/>
    <col min="8729" max="8729" width="14.875" style="490" bestFit="1" customWidth="1"/>
    <col min="8730" max="8730" width="12.5" style="490" bestFit="1" customWidth="1"/>
    <col min="8731" max="8731" width="10.125" style="490" bestFit="1" customWidth="1"/>
    <col min="8732" max="8962" width="9" style="490"/>
    <col min="8963" max="8963" width="34.5" style="490" bestFit="1" customWidth="1"/>
    <col min="8964" max="8964" width="16.25" style="490" customWidth="1"/>
    <col min="8965" max="8965" width="14.875" style="490" customWidth="1"/>
    <col min="8966" max="8966" width="12.875" style="490" bestFit="1" customWidth="1"/>
    <col min="8967" max="8967" width="13.875" style="490" customWidth="1"/>
    <col min="8968" max="8968" width="11.625" style="490" customWidth="1"/>
    <col min="8969" max="8969" width="11.125" style="490" customWidth="1"/>
    <col min="8970" max="8970" width="12.875" style="490" bestFit="1" customWidth="1"/>
    <col min="8971" max="8971" width="12.625" style="490" customWidth="1"/>
    <col min="8972" max="8973" width="11.75" style="490" bestFit="1" customWidth="1"/>
    <col min="8974" max="8974" width="10.75" style="490" bestFit="1" customWidth="1"/>
    <col min="8975" max="8975" width="14.25" style="490" customWidth="1"/>
    <col min="8976" max="8976" width="12.5" style="490" customWidth="1"/>
    <col min="8977" max="8977" width="14.75" style="490" customWidth="1"/>
    <col min="8978" max="8978" width="14.875" style="490" customWidth="1"/>
    <col min="8979" max="8979" width="11.25" style="490" bestFit="1" customWidth="1"/>
    <col min="8980" max="8980" width="9.75" style="490" bestFit="1" customWidth="1"/>
    <col min="8981" max="8982" width="10.5" style="490" bestFit="1" customWidth="1"/>
    <col min="8983" max="8983" width="15.375" style="490" bestFit="1" customWidth="1"/>
    <col min="8984" max="8984" width="12.25" style="490" bestFit="1" customWidth="1"/>
    <col min="8985" max="8985" width="14.875" style="490" bestFit="1" customWidth="1"/>
    <col min="8986" max="8986" width="12.5" style="490" bestFit="1" customWidth="1"/>
    <col min="8987" max="8987" width="10.125" style="490" bestFit="1" customWidth="1"/>
    <col min="8988" max="9218" width="9" style="490"/>
    <col min="9219" max="9219" width="34.5" style="490" bestFit="1" customWidth="1"/>
    <col min="9220" max="9220" width="16.25" style="490" customWidth="1"/>
    <col min="9221" max="9221" width="14.875" style="490" customWidth="1"/>
    <col min="9222" max="9222" width="12.875" style="490" bestFit="1" customWidth="1"/>
    <col min="9223" max="9223" width="13.875" style="490" customWidth="1"/>
    <col min="9224" max="9224" width="11.625" style="490" customWidth="1"/>
    <col min="9225" max="9225" width="11.125" style="490" customWidth="1"/>
    <col min="9226" max="9226" width="12.875" style="490" bestFit="1" customWidth="1"/>
    <col min="9227" max="9227" width="12.625" style="490" customWidth="1"/>
    <col min="9228" max="9229" width="11.75" style="490" bestFit="1" customWidth="1"/>
    <col min="9230" max="9230" width="10.75" style="490" bestFit="1" customWidth="1"/>
    <col min="9231" max="9231" width="14.25" style="490" customWidth="1"/>
    <col min="9232" max="9232" width="12.5" style="490" customWidth="1"/>
    <col min="9233" max="9233" width="14.75" style="490" customWidth="1"/>
    <col min="9234" max="9234" width="14.875" style="490" customWidth="1"/>
    <col min="9235" max="9235" width="11.25" style="490" bestFit="1" customWidth="1"/>
    <col min="9236" max="9236" width="9.75" style="490" bestFit="1" customWidth="1"/>
    <col min="9237" max="9238" width="10.5" style="490" bestFit="1" customWidth="1"/>
    <col min="9239" max="9239" width="15.375" style="490" bestFit="1" customWidth="1"/>
    <col min="9240" max="9240" width="12.25" style="490" bestFit="1" customWidth="1"/>
    <col min="9241" max="9241" width="14.875" style="490" bestFit="1" customWidth="1"/>
    <col min="9242" max="9242" width="12.5" style="490" bestFit="1" customWidth="1"/>
    <col min="9243" max="9243" width="10.125" style="490" bestFit="1" customWidth="1"/>
    <col min="9244" max="9474" width="9" style="490"/>
    <col min="9475" max="9475" width="34.5" style="490" bestFit="1" customWidth="1"/>
    <col min="9476" max="9476" width="16.25" style="490" customWidth="1"/>
    <col min="9477" max="9477" width="14.875" style="490" customWidth="1"/>
    <col min="9478" max="9478" width="12.875" style="490" bestFit="1" customWidth="1"/>
    <col min="9479" max="9479" width="13.875" style="490" customWidth="1"/>
    <col min="9480" max="9480" width="11.625" style="490" customWidth="1"/>
    <col min="9481" max="9481" width="11.125" style="490" customWidth="1"/>
    <col min="9482" max="9482" width="12.875" style="490" bestFit="1" customWidth="1"/>
    <col min="9483" max="9483" width="12.625" style="490" customWidth="1"/>
    <col min="9484" max="9485" width="11.75" style="490" bestFit="1" customWidth="1"/>
    <col min="9486" max="9486" width="10.75" style="490" bestFit="1" customWidth="1"/>
    <col min="9487" max="9487" width="14.25" style="490" customWidth="1"/>
    <col min="9488" max="9488" width="12.5" style="490" customWidth="1"/>
    <col min="9489" max="9489" width="14.75" style="490" customWidth="1"/>
    <col min="9490" max="9490" width="14.875" style="490" customWidth="1"/>
    <col min="9491" max="9491" width="11.25" style="490" bestFit="1" customWidth="1"/>
    <col min="9492" max="9492" width="9.75" style="490" bestFit="1" customWidth="1"/>
    <col min="9493" max="9494" width="10.5" style="490" bestFit="1" customWidth="1"/>
    <col min="9495" max="9495" width="15.375" style="490" bestFit="1" customWidth="1"/>
    <col min="9496" max="9496" width="12.25" style="490" bestFit="1" customWidth="1"/>
    <col min="9497" max="9497" width="14.875" style="490" bestFit="1" customWidth="1"/>
    <col min="9498" max="9498" width="12.5" style="490" bestFit="1" customWidth="1"/>
    <col min="9499" max="9499" width="10.125" style="490" bestFit="1" customWidth="1"/>
    <col min="9500" max="9730" width="9" style="490"/>
    <col min="9731" max="9731" width="34.5" style="490" bestFit="1" customWidth="1"/>
    <col min="9732" max="9732" width="16.25" style="490" customWidth="1"/>
    <col min="9733" max="9733" width="14.875" style="490" customWidth="1"/>
    <col min="9734" max="9734" width="12.875" style="490" bestFit="1" customWidth="1"/>
    <col min="9735" max="9735" width="13.875" style="490" customWidth="1"/>
    <col min="9736" max="9736" width="11.625" style="490" customWidth="1"/>
    <col min="9737" max="9737" width="11.125" style="490" customWidth="1"/>
    <col min="9738" max="9738" width="12.875" style="490" bestFit="1" customWidth="1"/>
    <col min="9739" max="9739" width="12.625" style="490" customWidth="1"/>
    <col min="9740" max="9741" width="11.75" style="490" bestFit="1" customWidth="1"/>
    <col min="9742" max="9742" width="10.75" style="490" bestFit="1" customWidth="1"/>
    <col min="9743" max="9743" width="14.25" style="490" customWidth="1"/>
    <col min="9744" max="9744" width="12.5" style="490" customWidth="1"/>
    <col min="9745" max="9745" width="14.75" style="490" customWidth="1"/>
    <col min="9746" max="9746" width="14.875" style="490" customWidth="1"/>
    <col min="9747" max="9747" width="11.25" style="490" bestFit="1" customWidth="1"/>
    <col min="9748" max="9748" width="9.75" style="490" bestFit="1" customWidth="1"/>
    <col min="9749" max="9750" width="10.5" style="490" bestFit="1" customWidth="1"/>
    <col min="9751" max="9751" width="15.375" style="490" bestFit="1" customWidth="1"/>
    <col min="9752" max="9752" width="12.25" style="490" bestFit="1" customWidth="1"/>
    <col min="9753" max="9753" width="14.875" style="490" bestFit="1" customWidth="1"/>
    <col min="9754" max="9754" width="12.5" style="490" bestFit="1" customWidth="1"/>
    <col min="9755" max="9755" width="10.125" style="490" bestFit="1" customWidth="1"/>
    <col min="9756" max="9986" width="9" style="490"/>
    <col min="9987" max="9987" width="34.5" style="490" bestFit="1" customWidth="1"/>
    <col min="9988" max="9988" width="16.25" style="490" customWidth="1"/>
    <col min="9989" max="9989" width="14.875" style="490" customWidth="1"/>
    <col min="9990" max="9990" width="12.875" style="490" bestFit="1" customWidth="1"/>
    <col min="9991" max="9991" width="13.875" style="490" customWidth="1"/>
    <col min="9992" max="9992" width="11.625" style="490" customWidth="1"/>
    <col min="9993" max="9993" width="11.125" style="490" customWidth="1"/>
    <col min="9994" max="9994" width="12.875" style="490" bestFit="1" customWidth="1"/>
    <col min="9995" max="9995" width="12.625" style="490" customWidth="1"/>
    <col min="9996" max="9997" width="11.75" style="490" bestFit="1" customWidth="1"/>
    <col min="9998" max="9998" width="10.75" style="490" bestFit="1" customWidth="1"/>
    <col min="9999" max="9999" width="14.25" style="490" customWidth="1"/>
    <col min="10000" max="10000" width="12.5" style="490" customWidth="1"/>
    <col min="10001" max="10001" width="14.75" style="490" customWidth="1"/>
    <col min="10002" max="10002" width="14.875" style="490" customWidth="1"/>
    <col min="10003" max="10003" width="11.25" style="490" bestFit="1" customWidth="1"/>
    <col min="10004" max="10004" width="9.75" style="490" bestFit="1" customWidth="1"/>
    <col min="10005" max="10006" width="10.5" style="490" bestFit="1" customWidth="1"/>
    <col min="10007" max="10007" width="15.375" style="490" bestFit="1" customWidth="1"/>
    <col min="10008" max="10008" width="12.25" style="490" bestFit="1" customWidth="1"/>
    <col min="10009" max="10009" width="14.875" style="490" bestFit="1" customWidth="1"/>
    <col min="10010" max="10010" width="12.5" style="490" bestFit="1" customWidth="1"/>
    <col min="10011" max="10011" width="10.125" style="490" bestFit="1" customWidth="1"/>
    <col min="10012" max="10242" width="9" style="490"/>
    <col min="10243" max="10243" width="34.5" style="490" bestFit="1" customWidth="1"/>
    <col min="10244" max="10244" width="16.25" style="490" customWidth="1"/>
    <col min="10245" max="10245" width="14.875" style="490" customWidth="1"/>
    <col min="10246" max="10246" width="12.875" style="490" bestFit="1" customWidth="1"/>
    <col min="10247" max="10247" width="13.875" style="490" customWidth="1"/>
    <col min="10248" max="10248" width="11.625" style="490" customWidth="1"/>
    <col min="10249" max="10249" width="11.125" style="490" customWidth="1"/>
    <col min="10250" max="10250" width="12.875" style="490" bestFit="1" customWidth="1"/>
    <col min="10251" max="10251" width="12.625" style="490" customWidth="1"/>
    <col min="10252" max="10253" width="11.75" style="490" bestFit="1" customWidth="1"/>
    <col min="10254" max="10254" width="10.75" style="490" bestFit="1" customWidth="1"/>
    <col min="10255" max="10255" width="14.25" style="490" customWidth="1"/>
    <col min="10256" max="10256" width="12.5" style="490" customWidth="1"/>
    <col min="10257" max="10257" width="14.75" style="490" customWidth="1"/>
    <col min="10258" max="10258" width="14.875" style="490" customWidth="1"/>
    <col min="10259" max="10259" width="11.25" style="490" bestFit="1" customWidth="1"/>
    <col min="10260" max="10260" width="9.75" style="490" bestFit="1" customWidth="1"/>
    <col min="10261" max="10262" width="10.5" style="490" bestFit="1" customWidth="1"/>
    <col min="10263" max="10263" width="15.375" style="490" bestFit="1" customWidth="1"/>
    <col min="10264" max="10264" width="12.25" style="490" bestFit="1" customWidth="1"/>
    <col min="10265" max="10265" width="14.875" style="490" bestFit="1" customWidth="1"/>
    <col min="10266" max="10266" width="12.5" style="490" bestFit="1" customWidth="1"/>
    <col min="10267" max="10267" width="10.125" style="490" bestFit="1" customWidth="1"/>
    <col min="10268" max="10498" width="9" style="490"/>
    <col min="10499" max="10499" width="34.5" style="490" bestFit="1" customWidth="1"/>
    <col min="10500" max="10500" width="16.25" style="490" customWidth="1"/>
    <col min="10501" max="10501" width="14.875" style="490" customWidth="1"/>
    <col min="10502" max="10502" width="12.875" style="490" bestFit="1" customWidth="1"/>
    <col min="10503" max="10503" width="13.875" style="490" customWidth="1"/>
    <col min="10504" max="10504" width="11.625" style="490" customWidth="1"/>
    <col min="10505" max="10505" width="11.125" style="490" customWidth="1"/>
    <col min="10506" max="10506" width="12.875" style="490" bestFit="1" customWidth="1"/>
    <col min="10507" max="10507" width="12.625" style="490" customWidth="1"/>
    <col min="10508" max="10509" width="11.75" style="490" bestFit="1" customWidth="1"/>
    <col min="10510" max="10510" width="10.75" style="490" bestFit="1" customWidth="1"/>
    <col min="10511" max="10511" width="14.25" style="490" customWidth="1"/>
    <col min="10512" max="10512" width="12.5" style="490" customWidth="1"/>
    <col min="10513" max="10513" width="14.75" style="490" customWidth="1"/>
    <col min="10514" max="10514" width="14.875" style="490" customWidth="1"/>
    <col min="10515" max="10515" width="11.25" style="490" bestFit="1" customWidth="1"/>
    <col min="10516" max="10516" width="9.75" style="490" bestFit="1" customWidth="1"/>
    <col min="10517" max="10518" width="10.5" style="490" bestFit="1" customWidth="1"/>
    <col min="10519" max="10519" width="15.375" style="490" bestFit="1" customWidth="1"/>
    <col min="10520" max="10520" width="12.25" style="490" bestFit="1" customWidth="1"/>
    <col min="10521" max="10521" width="14.875" style="490" bestFit="1" customWidth="1"/>
    <col min="10522" max="10522" width="12.5" style="490" bestFit="1" customWidth="1"/>
    <col min="10523" max="10523" width="10.125" style="490" bestFit="1" customWidth="1"/>
    <col min="10524" max="10754" width="9" style="490"/>
    <col min="10755" max="10755" width="34.5" style="490" bestFit="1" customWidth="1"/>
    <col min="10756" max="10756" width="16.25" style="490" customWidth="1"/>
    <col min="10757" max="10757" width="14.875" style="490" customWidth="1"/>
    <col min="10758" max="10758" width="12.875" style="490" bestFit="1" customWidth="1"/>
    <col min="10759" max="10759" width="13.875" style="490" customWidth="1"/>
    <col min="10760" max="10760" width="11.625" style="490" customWidth="1"/>
    <col min="10761" max="10761" width="11.125" style="490" customWidth="1"/>
    <col min="10762" max="10762" width="12.875" style="490" bestFit="1" customWidth="1"/>
    <col min="10763" max="10763" width="12.625" style="490" customWidth="1"/>
    <col min="10764" max="10765" width="11.75" style="490" bestFit="1" customWidth="1"/>
    <col min="10766" max="10766" width="10.75" style="490" bestFit="1" customWidth="1"/>
    <col min="10767" max="10767" width="14.25" style="490" customWidth="1"/>
    <col min="10768" max="10768" width="12.5" style="490" customWidth="1"/>
    <col min="10769" max="10769" width="14.75" style="490" customWidth="1"/>
    <col min="10770" max="10770" width="14.875" style="490" customWidth="1"/>
    <col min="10771" max="10771" width="11.25" style="490" bestFit="1" customWidth="1"/>
    <col min="10772" max="10772" width="9.75" style="490" bestFit="1" customWidth="1"/>
    <col min="10773" max="10774" width="10.5" style="490" bestFit="1" customWidth="1"/>
    <col min="10775" max="10775" width="15.375" style="490" bestFit="1" customWidth="1"/>
    <col min="10776" max="10776" width="12.25" style="490" bestFit="1" customWidth="1"/>
    <col min="10777" max="10777" width="14.875" style="490" bestFit="1" customWidth="1"/>
    <col min="10778" max="10778" width="12.5" style="490" bestFit="1" customWidth="1"/>
    <col min="10779" max="10779" width="10.125" style="490" bestFit="1" customWidth="1"/>
    <col min="10780" max="11010" width="9" style="490"/>
    <col min="11011" max="11011" width="34.5" style="490" bestFit="1" customWidth="1"/>
    <col min="11012" max="11012" width="16.25" style="490" customWidth="1"/>
    <col min="11013" max="11013" width="14.875" style="490" customWidth="1"/>
    <col min="11014" max="11014" width="12.875" style="490" bestFit="1" customWidth="1"/>
    <col min="11015" max="11015" width="13.875" style="490" customWidth="1"/>
    <col min="11016" max="11016" width="11.625" style="490" customWidth="1"/>
    <col min="11017" max="11017" width="11.125" style="490" customWidth="1"/>
    <col min="11018" max="11018" width="12.875" style="490" bestFit="1" customWidth="1"/>
    <col min="11019" max="11019" width="12.625" style="490" customWidth="1"/>
    <col min="11020" max="11021" width="11.75" style="490" bestFit="1" customWidth="1"/>
    <col min="11022" max="11022" width="10.75" style="490" bestFit="1" customWidth="1"/>
    <col min="11023" max="11023" width="14.25" style="490" customWidth="1"/>
    <col min="11024" max="11024" width="12.5" style="490" customWidth="1"/>
    <col min="11025" max="11025" width="14.75" style="490" customWidth="1"/>
    <col min="11026" max="11026" width="14.875" style="490" customWidth="1"/>
    <col min="11027" max="11027" width="11.25" style="490" bestFit="1" customWidth="1"/>
    <col min="11028" max="11028" width="9.75" style="490" bestFit="1" customWidth="1"/>
    <col min="11029" max="11030" width="10.5" style="490" bestFit="1" customWidth="1"/>
    <col min="11031" max="11031" width="15.375" style="490" bestFit="1" customWidth="1"/>
    <col min="11032" max="11032" width="12.25" style="490" bestFit="1" customWidth="1"/>
    <col min="11033" max="11033" width="14.875" style="490" bestFit="1" customWidth="1"/>
    <col min="11034" max="11034" width="12.5" style="490" bestFit="1" customWidth="1"/>
    <col min="11035" max="11035" width="10.125" style="490" bestFit="1" customWidth="1"/>
    <col min="11036" max="11266" width="9" style="490"/>
    <col min="11267" max="11267" width="34.5" style="490" bestFit="1" customWidth="1"/>
    <col min="11268" max="11268" width="16.25" style="490" customWidth="1"/>
    <col min="11269" max="11269" width="14.875" style="490" customWidth="1"/>
    <col min="11270" max="11270" width="12.875" style="490" bestFit="1" customWidth="1"/>
    <col min="11271" max="11271" width="13.875" style="490" customWidth="1"/>
    <col min="11272" max="11272" width="11.625" style="490" customWidth="1"/>
    <col min="11273" max="11273" width="11.125" style="490" customWidth="1"/>
    <col min="11274" max="11274" width="12.875" style="490" bestFit="1" customWidth="1"/>
    <col min="11275" max="11275" width="12.625" style="490" customWidth="1"/>
    <col min="11276" max="11277" width="11.75" style="490" bestFit="1" customWidth="1"/>
    <col min="11278" max="11278" width="10.75" style="490" bestFit="1" customWidth="1"/>
    <col min="11279" max="11279" width="14.25" style="490" customWidth="1"/>
    <col min="11280" max="11280" width="12.5" style="490" customWidth="1"/>
    <col min="11281" max="11281" width="14.75" style="490" customWidth="1"/>
    <col min="11282" max="11282" width="14.875" style="490" customWidth="1"/>
    <col min="11283" max="11283" width="11.25" style="490" bestFit="1" customWidth="1"/>
    <col min="11284" max="11284" width="9.75" style="490" bestFit="1" customWidth="1"/>
    <col min="11285" max="11286" width="10.5" style="490" bestFit="1" customWidth="1"/>
    <col min="11287" max="11287" width="15.375" style="490" bestFit="1" customWidth="1"/>
    <col min="11288" max="11288" width="12.25" style="490" bestFit="1" customWidth="1"/>
    <col min="11289" max="11289" width="14.875" style="490" bestFit="1" customWidth="1"/>
    <col min="11290" max="11290" width="12.5" style="490" bestFit="1" customWidth="1"/>
    <col min="11291" max="11291" width="10.125" style="490" bestFit="1" customWidth="1"/>
    <col min="11292" max="11522" width="9" style="490"/>
    <col min="11523" max="11523" width="34.5" style="490" bestFit="1" customWidth="1"/>
    <col min="11524" max="11524" width="16.25" style="490" customWidth="1"/>
    <col min="11525" max="11525" width="14.875" style="490" customWidth="1"/>
    <col min="11526" max="11526" width="12.875" style="490" bestFit="1" customWidth="1"/>
    <col min="11527" max="11527" width="13.875" style="490" customWidth="1"/>
    <col min="11528" max="11528" width="11.625" style="490" customWidth="1"/>
    <col min="11529" max="11529" width="11.125" style="490" customWidth="1"/>
    <col min="11530" max="11530" width="12.875" style="490" bestFit="1" customWidth="1"/>
    <col min="11531" max="11531" width="12.625" style="490" customWidth="1"/>
    <col min="11532" max="11533" width="11.75" style="490" bestFit="1" customWidth="1"/>
    <col min="11534" max="11534" width="10.75" style="490" bestFit="1" customWidth="1"/>
    <col min="11535" max="11535" width="14.25" style="490" customWidth="1"/>
    <col min="11536" max="11536" width="12.5" style="490" customWidth="1"/>
    <col min="11537" max="11537" width="14.75" style="490" customWidth="1"/>
    <col min="11538" max="11538" width="14.875" style="490" customWidth="1"/>
    <col min="11539" max="11539" width="11.25" style="490" bestFit="1" customWidth="1"/>
    <col min="11540" max="11540" width="9.75" style="490" bestFit="1" customWidth="1"/>
    <col min="11541" max="11542" width="10.5" style="490" bestFit="1" customWidth="1"/>
    <col min="11543" max="11543" width="15.375" style="490" bestFit="1" customWidth="1"/>
    <col min="11544" max="11544" width="12.25" style="490" bestFit="1" customWidth="1"/>
    <col min="11545" max="11545" width="14.875" style="490" bestFit="1" customWidth="1"/>
    <col min="11546" max="11546" width="12.5" style="490" bestFit="1" customWidth="1"/>
    <col min="11547" max="11547" width="10.125" style="490" bestFit="1" customWidth="1"/>
    <col min="11548" max="11778" width="9" style="490"/>
    <col min="11779" max="11779" width="34.5" style="490" bestFit="1" customWidth="1"/>
    <col min="11780" max="11780" width="16.25" style="490" customWidth="1"/>
    <col min="11781" max="11781" width="14.875" style="490" customWidth="1"/>
    <col min="11782" max="11782" width="12.875" style="490" bestFit="1" customWidth="1"/>
    <col min="11783" max="11783" width="13.875" style="490" customWidth="1"/>
    <col min="11784" max="11784" width="11.625" style="490" customWidth="1"/>
    <col min="11785" max="11785" width="11.125" style="490" customWidth="1"/>
    <col min="11786" max="11786" width="12.875" style="490" bestFit="1" customWidth="1"/>
    <col min="11787" max="11787" width="12.625" style="490" customWidth="1"/>
    <col min="11788" max="11789" width="11.75" style="490" bestFit="1" customWidth="1"/>
    <col min="11790" max="11790" width="10.75" style="490" bestFit="1" customWidth="1"/>
    <col min="11791" max="11791" width="14.25" style="490" customWidth="1"/>
    <col min="11792" max="11792" width="12.5" style="490" customWidth="1"/>
    <col min="11793" max="11793" width="14.75" style="490" customWidth="1"/>
    <col min="11794" max="11794" width="14.875" style="490" customWidth="1"/>
    <col min="11795" max="11795" width="11.25" style="490" bestFit="1" customWidth="1"/>
    <col min="11796" max="11796" width="9.75" style="490" bestFit="1" customWidth="1"/>
    <col min="11797" max="11798" width="10.5" style="490" bestFit="1" customWidth="1"/>
    <col min="11799" max="11799" width="15.375" style="490" bestFit="1" customWidth="1"/>
    <col min="11800" max="11800" width="12.25" style="490" bestFit="1" customWidth="1"/>
    <col min="11801" max="11801" width="14.875" style="490" bestFit="1" customWidth="1"/>
    <col min="11802" max="11802" width="12.5" style="490" bestFit="1" customWidth="1"/>
    <col min="11803" max="11803" width="10.125" style="490" bestFit="1" customWidth="1"/>
    <col min="11804" max="12034" width="9" style="490"/>
    <col min="12035" max="12035" width="34.5" style="490" bestFit="1" customWidth="1"/>
    <col min="12036" max="12036" width="16.25" style="490" customWidth="1"/>
    <col min="12037" max="12037" width="14.875" style="490" customWidth="1"/>
    <col min="12038" max="12038" width="12.875" style="490" bestFit="1" customWidth="1"/>
    <col min="12039" max="12039" width="13.875" style="490" customWidth="1"/>
    <col min="12040" max="12040" width="11.625" style="490" customWidth="1"/>
    <col min="12041" max="12041" width="11.125" style="490" customWidth="1"/>
    <col min="12042" max="12042" width="12.875" style="490" bestFit="1" customWidth="1"/>
    <col min="12043" max="12043" width="12.625" style="490" customWidth="1"/>
    <col min="12044" max="12045" width="11.75" style="490" bestFit="1" customWidth="1"/>
    <col min="12046" max="12046" width="10.75" style="490" bestFit="1" customWidth="1"/>
    <col min="12047" max="12047" width="14.25" style="490" customWidth="1"/>
    <col min="12048" max="12048" width="12.5" style="490" customWidth="1"/>
    <col min="12049" max="12049" width="14.75" style="490" customWidth="1"/>
    <col min="12050" max="12050" width="14.875" style="490" customWidth="1"/>
    <col min="12051" max="12051" width="11.25" style="490" bestFit="1" customWidth="1"/>
    <col min="12052" max="12052" width="9.75" style="490" bestFit="1" customWidth="1"/>
    <col min="12053" max="12054" width="10.5" style="490" bestFit="1" customWidth="1"/>
    <col min="12055" max="12055" width="15.375" style="490" bestFit="1" customWidth="1"/>
    <col min="12056" max="12056" width="12.25" style="490" bestFit="1" customWidth="1"/>
    <col min="12057" max="12057" width="14.875" style="490" bestFit="1" customWidth="1"/>
    <col min="12058" max="12058" width="12.5" style="490" bestFit="1" customWidth="1"/>
    <col min="12059" max="12059" width="10.125" style="490" bestFit="1" customWidth="1"/>
    <col min="12060" max="12290" width="9" style="490"/>
    <col min="12291" max="12291" width="34.5" style="490" bestFit="1" customWidth="1"/>
    <col min="12292" max="12292" width="16.25" style="490" customWidth="1"/>
    <col min="12293" max="12293" width="14.875" style="490" customWidth="1"/>
    <col min="12294" max="12294" width="12.875" style="490" bestFit="1" customWidth="1"/>
    <col min="12295" max="12295" width="13.875" style="490" customWidth="1"/>
    <col min="12296" max="12296" width="11.625" style="490" customWidth="1"/>
    <col min="12297" max="12297" width="11.125" style="490" customWidth="1"/>
    <col min="12298" max="12298" width="12.875" style="490" bestFit="1" customWidth="1"/>
    <col min="12299" max="12299" width="12.625" style="490" customWidth="1"/>
    <col min="12300" max="12301" width="11.75" style="490" bestFit="1" customWidth="1"/>
    <col min="12302" max="12302" width="10.75" style="490" bestFit="1" customWidth="1"/>
    <col min="12303" max="12303" width="14.25" style="490" customWidth="1"/>
    <col min="12304" max="12304" width="12.5" style="490" customWidth="1"/>
    <col min="12305" max="12305" width="14.75" style="490" customWidth="1"/>
    <col min="12306" max="12306" width="14.875" style="490" customWidth="1"/>
    <col min="12307" max="12307" width="11.25" style="490" bestFit="1" customWidth="1"/>
    <col min="12308" max="12308" width="9.75" style="490" bestFit="1" customWidth="1"/>
    <col min="12309" max="12310" width="10.5" style="490" bestFit="1" customWidth="1"/>
    <col min="12311" max="12311" width="15.375" style="490" bestFit="1" customWidth="1"/>
    <col min="12312" max="12312" width="12.25" style="490" bestFit="1" customWidth="1"/>
    <col min="12313" max="12313" width="14.875" style="490" bestFit="1" customWidth="1"/>
    <col min="12314" max="12314" width="12.5" style="490" bestFit="1" customWidth="1"/>
    <col min="12315" max="12315" width="10.125" style="490" bestFit="1" customWidth="1"/>
    <col min="12316" max="12546" width="9" style="490"/>
    <col min="12547" max="12547" width="34.5" style="490" bestFit="1" customWidth="1"/>
    <col min="12548" max="12548" width="16.25" style="490" customWidth="1"/>
    <col min="12549" max="12549" width="14.875" style="490" customWidth="1"/>
    <col min="12550" max="12550" width="12.875" style="490" bestFit="1" customWidth="1"/>
    <col min="12551" max="12551" width="13.875" style="490" customWidth="1"/>
    <col min="12552" max="12552" width="11.625" style="490" customWidth="1"/>
    <col min="12553" max="12553" width="11.125" style="490" customWidth="1"/>
    <col min="12554" max="12554" width="12.875" style="490" bestFit="1" customWidth="1"/>
    <col min="12555" max="12555" width="12.625" style="490" customWidth="1"/>
    <col min="12556" max="12557" width="11.75" style="490" bestFit="1" customWidth="1"/>
    <col min="12558" max="12558" width="10.75" style="490" bestFit="1" customWidth="1"/>
    <col min="12559" max="12559" width="14.25" style="490" customWidth="1"/>
    <col min="12560" max="12560" width="12.5" style="490" customWidth="1"/>
    <col min="12561" max="12561" width="14.75" style="490" customWidth="1"/>
    <col min="12562" max="12562" width="14.875" style="490" customWidth="1"/>
    <col min="12563" max="12563" width="11.25" style="490" bestFit="1" customWidth="1"/>
    <col min="12564" max="12564" width="9.75" style="490" bestFit="1" customWidth="1"/>
    <col min="12565" max="12566" width="10.5" style="490" bestFit="1" customWidth="1"/>
    <col min="12567" max="12567" width="15.375" style="490" bestFit="1" customWidth="1"/>
    <col min="12568" max="12568" width="12.25" style="490" bestFit="1" customWidth="1"/>
    <col min="12569" max="12569" width="14.875" style="490" bestFit="1" customWidth="1"/>
    <col min="12570" max="12570" width="12.5" style="490" bestFit="1" customWidth="1"/>
    <col min="12571" max="12571" width="10.125" style="490" bestFit="1" customWidth="1"/>
    <col min="12572" max="12802" width="9" style="490"/>
    <col min="12803" max="12803" width="34.5" style="490" bestFit="1" customWidth="1"/>
    <col min="12804" max="12804" width="16.25" style="490" customWidth="1"/>
    <col min="12805" max="12805" width="14.875" style="490" customWidth="1"/>
    <col min="12806" max="12806" width="12.875" style="490" bestFit="1" customWidth="1"/>
    <col min="12807" max="12807" width="13.875" style="490" customWidth="1"/>
    <col min="12808" max="12808" width="11.625" style="490" customWidth="1"/>
    <col min="12809" max="12809" width="11.125" style="490" customWidth="1"/>
    <col min="12810" max="12810" width="12.875" style="490" bestFit="1" customWidth="1"/>
    <col min="12811" max="12811" width="12.625" style="490" customWidth="1"/>
    <col min="12812" max="12813" width="11.75" style="490" bestFit="1" customWidth="1"/>
    <col min="12814" max="12814" width="10.75" style="490" bestFit="1" customWidth="1"/>
    <col min="12815" max="12815" width="14.25" style="490" customWidth="1"/>
    <col min="12816" max="12816" width="12.5" style="490" customWidth="1"/>
    <col min="12817" max="12817" width="14.75" style="490" customWidth="1"/>
    <col min="12818" max="12818" width="14.875" style="490" customWidth="1"/>
    <col min="12819" max="12819" width="11.25" style="490" bestFit="1" customWidth="1"/>
    <col min="12820" max="12820" width="9.75" style="490" bestFit="1" customWidth="1"/>
    <col min="12821" max="12822" width="10.5" style="490" bestFit="1" customWidth="1"/>
    <col min="12823" max="12823" width="15.375" style="490" bestFit="1" customWidth="1"/>
    <col min="12824" max="12824" width="12.25" style="490" bestFit="1" customWidth="1"/>
    <col min="12825" max="12825" width="14.875" style="490" bestFit="1" customWidth="1"/>
    <col min="12826" max="12826" width="12.5" style="490" bestFit="1" customWidth="1"/>
    <col min="12827" max="12827" width="10.125" style="490" bestFit="1" customWidth="1"/>
    <col min="12828" max="13058" width="9" style="490"/>
    <col min="13059" max="13059" width="34.5" style="490" bestFit="1" customWidth="1"/>
    <col min="13060" max="13060" width="16.25" style="490" customWidth="1"/>
    <col min="13061" max="13061" width="14.875" style="490" customWidth="1"/>
    <col min="13062" max="13062" width="12.875" style="490" bestFit="1" customWidth="1"/>
    <col min="13063" max="13063" width="13.875" style="490" customWidth="1"/>
    <col min="13064" max="13064" width="11.625" style="490" customWidth="1"/>
    <col min="13065" max="13065" width="11.125" style="490" customWidth="1"/>
    <col min="13066" max="13066" width="12.875" style="490" bestFit="1" customWidth="1"/>
    <col min="13067" max="13067" width="12.625" style="490" customWidth="1"/>
    <col min="13068" max="13069" width="11.75" style="490" bestFit="1" customWidth="1"/>
    <col min="13070" max="13070" width="10.75" style="490" bestFit="1" customWidth="1"/>
    <col min="13071" max="13071" width="14.25" style="490" customWidth="1"/>
    <col min="13072" max="13072" width="12.5" style="490" customWidth="1"/>
    <col min="13073" max="13073" width="14.75" style="490" customWidth="1"/>
    <col min="13074" max="13074" width="14.875" style="490" customWidth="1"/>
    <col min="13075" max="13075" width="11.25" style="490" bestFit="1" customWidth="1"/>
    <col min="13076" max="13076" width="9.75" style="490" bestFit="1" customWidth="1"/>
    <col min="13077" max="13078" width="10.5" style="490" bestFit="1" customWidth="1"/>
    <col min="13079" max="13079" width="15.375" style="490" bestFit="1" customWidth="1"/>
    <col min="13080" max="13080" width="12.25" style="490" bestFit="1" customWidth="1"/>
    <col min="13081" max="13081" width="14.875" style="490" bestFit="1" customWidth="1"/>
    <col min="13082" max="13082" width="12.5" style="490" bestFit="1" customWidth="1"/>
    <col min="13083" max="13083" width="10.125" style="490" bestFit="1" customWidth="1"/>
    <col min="13084" max="13314" width="9" style="490"/>
    <col min="13315" max="13315" width="34.5" style="490" bestFit="1" customWidth="1"/>
    <col min="13316" max="13316" width="16.25" style="490" customWidth="1"/>
    <col min="13317" max="13317" width="14.875" style="490" customWidth="1"/>
    <col min="13318" max="13318" width="12.875" style="490" bestFit="1" customWidth="1"/>
    <col min="13319" max="13319" width="13.875" style="490" customWidth="1"/>
    <col min="13320" max="13320" width="11.625" style="490" customWidth="1"/>
    <col min="13321" max="13321" width="11.125" style="490" customWidth="1"/>
    <col min="13322" max="13322" width="12.875" style="490" bestFit="1" customWidth="1"/>
    <col min="13323" max="13323" width="12.625" style="490" customWidth="1"/>
    <col min="13324" max="13325" width="11.75" style="490" bestFit="1" customWidth="1"/>
    <col min="13326" max="13326" width="10.75" style="490" bestFit="1" customWidth="1"/>
    <col min="13327" max="13327" width="14.25" style="490" customWidth="1"/>
    <col min="13328" max="13328" width="12.5" style="490" customWidth="1"/>
    <col min="13329" max="13329" width="14.75" style="490" customWidth="1"/>
    <col min="13330" max="13330" width="14.875" style="490" customWidth="1"/>
    <col min="13331" max="13331" width="11.25" style="490" bestFit="1" customWidth="1"/>
    <col min="13332" max="13332" width="9.75" style="490" bestFit="1" customWidth="1"/>
    <col min="13333" max="13334" width="10.5" style="490" bestFit="1" customWidth="1"/>
    <col min="13335" max="13335" width="15.375" style="490" bestFit="1" customWidth="1"/>
    <col min="13336" max="13336" width="12.25" style="490" bestFit="1" customWidth="1"/>
    <col min="13337" max="13337" width="14.875" style="490" bestFit="1" customWidth="1"/>
    <col min="13338" max="13338" width="12.5" style="490" bestFit="1" customWidth="1"/>
    <col min="13339" max="13339" width="10.125" style="490" bestFit="1" customWidth="1"/>
    <col min="13340" max="13570" width="9" style="490"/>
    <col min="13571" max="13571" width="34.5" style="490" bestFit="1" customWidth="1"/>
    <col min="13572" max="13572" width="16.25" style="490" customWidth="1"/>
    <col min="13573" max="13573" width="14.875" style="490" customWidth="1"/>
    <col min="13574" max="13574" width="12.875" style="490" bestFit="1" customWidth="1"/>
    <col min="13575" max="13575" width="13.875" style="490" customWidth="1"/>
    <col min="13576" max="13576" width="11.625" style="490" customWidth="1"/>
    <col min="13577" max="13577" width="11.125" style="490" customWidth="1"/>
    <col min="13578" max="13578" width="12.875" style="490" bestFit="1" customWidth="1"/>
    <col min="13579" max="13579" width="12.625" style="490" customWidth="1"/>
    <col min="13580" max="13581" width="11.75" style="490" bestFit="1" customWidth="1"/>
    <col min="13582" max="13582" width="10.75" style="490" bestFit="1" customWidth="1"/>
    <col min="13583" max="13583" width="14.25" style="490" customWidth="1"/>
    <col min="13584" max="13584" width="12.5" style="490" customWidth="1"/>
    <col min="13585" max="13585" width="14.75" style="490" customWidth="1"/>
    <col min="13586" max="13586" width="14.875" style="490" customWidth="1"/>
    <col min="13587" max="13587" width="11.25" style="490" bestFit="1" customWidth="1"/>
    <col min="13588" max="13588" width="9.75" style="490" bestFit="1" customWidth="1"/>
    <col min="13589" max="13590" width="10.5" style="490" bestFit="1" customWidth="1"/>
    <col min="13591" max="13591" width="15.375" style="490" bestFit="1" customWidth="1"/>
    <col min="13592" max="13592" width="12.25" style="490" bestFit="1" customWidth="1"/>
    <col min="13593" max="13593" width="14.875" style="490" bestFit="1" customWidth="1"/>
    <col min="13594" max="13594" width="12.5" style="490" bestFit="1" customWidth="1"/>
    <col min="13595" max="13595" width="10.125" style="490" bestFit="1" customWidth="1"/>
    <col min="13596" max="13826" width="9" style="490"/>
    <col min="13827" max="13827" width="34.5" style="490" bestFit="1" customWidth="1"/>
    <col min="13828" max="13828" width="16.25" style="490" customWidth="1"/>
    <col min="13829" max="13829" width="14.875" style="490" customWidth="1"/>
    <col min="13830" max="13830" width="12.875" style="490" bestFit="1" customWidth="1"/>
    <col min="13831" max="13831" width="13.875" style="490" customWidth="1"/>
    <col min="13832" max="13832" width="11.625" style="490" customWidth="1"/>
    <col min="13833" max="13833" width="11.125" style="490" customWidth="1"/>
    <col min="13834" max="13834" width="12.875" style="490" bestFit="1" customWidth="1"/>
    <col min="13835" max="13835" width="12.625" style="490" customWidth="1"/>
    <col min="13836" max="13837" width="11.75" style="490" bestFit="1" customWidth="1"/>
    <col min="13838" max="13838" width="10.75" style="490" bestFit="1" customWidth="1"/>
    <col min="13839" max="13839" width="14.25" style="490" customWidth="1"/>
    <col min="13840" max="13840" width="12.5" style="490" customWidth="1"/>
    <col min="13841" max="13841" width="14.75" style="490" customWidth="1"/>
    <col min="13842" max="13842" width="14.875" style="490" customWidth="1"/>
    <col min="13843" max="13843" width="11.25" style="490" bestFit="1" customWidth="1"/>
    <col min="13844" max="13844" width="9.75" style="490" bestFit="1" customWidth="1"/>
    <col min="13845" max="13846" width="10.5" style="490" bestFit="1" customWidth="1"/>
    <col min="13847" max="13847" width="15.375" style="490" bestFit="1" customWidth="1"/>
    <col min="13848" max="13848" width="12.25" style="490" bestFit="1" customWidth="1"/>
    <col min="13849" max="13849" width="14.875" style="490" bestFit="1" customWidth="1"/>
    <col min="13850" max="13850" width="12.5" style="490" bestFit="1" customWidth="1"/>
    <col min="13851" max="13851" width="10.125" style="490" bestFit="1" customWidth="1"/>
    <col min="13852" max="14082" width="9" style="490"/>
    <col min="14083" max="14083" width="34.5" style="490" bestFit="1" customWidth="1"/>
    <col min="14084" max="14084" width="16.25" style="490" customWidth="1"/>
    <col min="14085" max="14085" width="14.875" style="490" customWidth="1"/>
    <col min="14086" max="14086" width="12.875" style="490" bestFit="1" customWidth="1"/>
    <col min="14087" max="14087" width="13.875" style="490" customWidth="1"/>
    <col min="14088" max="14088" width="11.625" style="490" customWidth="1"/>
    <col min="14089" max="14089" width="11.125" style="490" customWidth="1"/>
    <col min="14090" max="14090" width="12.875" style="490" bestFit="1" customWidth="1"/>
    <col min="14091" max="14091" width="12.625" style="490" customWidth="1"/>
    <col min="14092" max="14093" width="11.75" style="490" bestFit="1" customWidth="1"/>
    <col min="14094" max="14094" width="10.75" style="490" bestFit="1" customWidth="1"/>
    <col min="14095" max="14095" width="14.25" style="490" customWidth="1"/>
    <col min="14096" max="14096" width="12.5" style="490" customWidth="1"/>
    <col min="14097" max="14097" width="14.75" style="490" customWidth="1"/>
    <col min="14098" max="14098" width="14.875" style="490" customWidth="1"/>
    <col min="14099" max="14099" width="11.25" style="490" bestFit="1" customWidth="1"/>
    <col min="14100" max="14100" width="9.75" style="490" bestFit="1" customWidth="1"/>
    <col min="14101" max="14102" width="10.5" style="490" bestFit="1" customWidth="1"/>
    <col min="14103" max="14103" width="15.375" style="490" bestFit="1" customWidth="1"/>
    <col min="14104" max="14104" width="12.25" style="490" bestFit="1" customWidth="1"/>
    <col min="14105" max="14105" width="14.875" style="490" bestFit="1" customWidth="1"/>
    <col min="14106" max="14106" width="12.5" style="490" bestFit="1" customWidth="1"/>
    <col min="14107" max="14107" width="10.125" style="490" bestFit="1" customWidth="1"/>
    <col min="14108" max="14338" width="9" style="490"/>
    <col min="14339" max="14339" width="34.5" style="490" bestFit="1" customWidth="1"/>
    <col min="14340" max="14340" width="16.25" style="490" customWidth="1"/>
    <col min="14341" max="14341" width="14.875" style="490" customWidth="1"/>
    <col min="14342" max="14342" width="12.875" style="490" bestFit="1" customWidth="1"/>
    <col min="14343" max="14343" width="13.875" style="490" customWidth="1"/>
    <col min="14344" max="14344" width="11.625" style="490" customWidth="1"/>
    <col min="14345" max="14345" width="11.125" style="490" customWidth="1"/>
    <col min="14346" max="14346" width="12.875" style="490" bestFit="1" customWidth="1"/>
    <col min="14347" max="14347" width="12.625" style="490" customWidth="1"/>
    <col min="14348" max="14349" width="11.75" style="490" bestFit="1" customWidth="1"/>
    <col min="14350" max="14350" width="10.75" style="490" bestFit="1" customWidth="1"/>
    <col min="14351" max="14351" width="14.25" style="490" customWidth="1"/>
    <col min="14352" max="14352" width="12.5" style="490" customWidth="1"/>
    <col min="14353" max="14353" width="14.75" style="490" customWidth="1"/>
    <col min="14354" max="14354" width="14.875" style="490" customWidth="1"/>
    <col min="14355" max="14355" width="11.25" style="490" bestFit="1" customWidth="1"/>
    <col min="14356" max="14356" width="9.75" style="490" bestFit="1" customWidth="1"/>
    <col min="14357" max="14358" width="10.5" style="490" bestFit="1" customWidth="1"/>
    <col min="14359" max="14359" width="15.375" style="490" bestFit="1" customWidth="1"/>
    <col min="14360" max="14360" width="12.25" style="490" bestFit="1" customWidth="1"/>
    <col min="14361" max="14361" width="14.875" style="490" bestFit="1" customWidth="1"/>
    <col min="14362" max="14362" width="12.5" style="490" bestFit="1" customWidth="1"/>
    <col min="14363" max="14363" width="10.125" style="490" bestFit="1" customWidth="1"/>
    <col min="14364" max="14594" width="9" style="490"/>
    <col min="14595" max="14595" width="34.5" style="490" bestFit="1" customWidth="1"/>
    <col min="14596" max="14596" width="16.25" style="490" customWidth="1"/>
    <col min="14597" max="14597" width="14.875" style="490" customWidth="1"/>
    <col min="14598" max="14598" width="12.875" style="490" bestFit="1" customWidth="1"/>
    <col min="14599" max="14599" width="13.875" style="490" customWidth="1"/>
    <col min="14600" max="14600" width="11.625" style="490" customWidth="1"/>
    <col min="14601" max="14601" width="11.125" style="490" customWidth="1"/>
    <col min="14602" max="14602" width="12.875" style="490" bestFit="1" customWidth="1"/>
    <col min="14603" max="14603" width="12.625" style="490" customWidth="1"/>
    <col min="14604" max="14605" width="11.75" style="490" bestFit="1" customWidth="1"/>
    <col min="14606" max="14606" width="10.75" style="490" bestFit="1" customWidth="1"/>
    <col min="14607" max="14607" width="14.25" style="490" customWidth="1"/>
    <col min="14608" max="14608" width="12.5" style="490" customWidth="1"/>
    <col min="14609" max="14609" width="14.75" style="490" customWidth="1"/>
    <col min="14610" max="14610" width="14.875" style="490" customWidth="1"/>
    <col min="14611" max="14611" width="11.25" style="490" bestFit="1" customWidth="1"/>
    <col min="14612" max="14612" width="9.75" style="490" bestFit="1" customWidth="1"/>
    <col min="14613" max="14614" width="10.5" style="490" bestFit="1" customWidth="1"/>
    <col min="14615" max="14615" width="15.375" style="490" bestFit="1" customWidth="1"/>
    <col min="14616" max="14616" width="12.25" style="490" bestFit="1" customWidth="1"/>
    <col min="14617" max="14617" width="14.875" style="490" bestFit="1" customWidth="1"/>
    <col min="14618" max="14618" width="12.5" style="490" bestFit="1" customWidth="1"/>
    <col min="14619" max="14619" width="10.125" style="490" bestFit="1" customWidth="1"/>
    <col min="14620" max="14850" width="9" style="490"/>
    <col min="14851" max="14851" width="34.5" style="490" bestFit="1" customWidth="1"/>
    <col min="14852" max="14852" width="16.25" style="490" customWidth="1"/>
    <col min="14853" max="14853" width="14.875" style="490" customWidth="1"/>
    <col min="14854" max="14854" width="12.875" style="490" bestFit="1" customWidth="1"/>
    <col min="14855" max="14855" width="13.875" style="490" customWidth="1"/>
    <col min="14856" max="14856" width="11.625" style="490" customWidth="1"/>
    <col min="14857" max="14857" width="11.125" style="490" customWidth="1"/>
    <col min="14858" max="14858" width="12.875" style="490" bestFit="1" customWidth="1"/>
    <col min="14859" max="14859" width="12.625" style="490" customWidth="1"/>
    <col min="14860" max="14861" width="11.75" style="490" bestFit="1" customWidth="1"/>
    <col min="14862" max="14862" width="10.75" style="490" bestFit="1" customWidth="1"/>
    <col min="14863" max="14863" width="14.25" style="490" customWidth="1"/>
    <col min="14864" max="14864" width="12.5" style="490" customWidth="1"/>
    <col min="14865" max="14865" width="14.75" style="490" customWidth="1"/>
    <col min="14866" max="14866" width="14.875" style="490" customWidth="1"/>
    <col min="14867" max="14867" width="11.25" style="490" bestFit="1" customWidth="1"/>
    <col min="14868" max="14868" width="9.75" style="490" bestFit="1" customWidth="1"/>
    <col min="14869" max="14870" width="10.5" style="490" bestFit="1" customWidth="1"/>
    <col min="14871" max="14871" width="15.375" style="490" bestFit="1" customWidth="1"/>
    <col min="14872" max="14872" width="12.25" style="490" bestFit="1" customWidth="1"/>
    <col min="14873" max="14873" width="14.875" style="490" bestFit="1" customWidth="1"/>
    <col min="14874" max="14874" width="12.5" style="490" bestFit="1" customWidth="1"/>
    <col min="14875" max="14875" width="10.125" style="490" bestFit="1" customWidth="1"/>
    <col min="14876" max="15106" width="9" style="490"/>
    <col min="15107" max="15107" width="34.5" style="490" bestFit="1" customWidth="1"/>
    <col min="15108" max="15108" width="16.25" style="490" customWidth="1"/>
    <col min="15109" max="15109" width="14.875" style="490" customWidth="1"/>
    <col min="15110" max="15110" width="12.875" style="490" bestFit="1" customWidth="1"/>
    <col min="15111" max="15111" width="13.875" style="490" customWidth="1"/>
    <col min="15112" max="15112" width="11.625" style="490" customWidth="1"/>
    <col min="15113" max="15113" width="11.125" style="490" customWidth="1"/>
    <col min="15114" max="15114" width="12.875" style="490" bestFit="1" customWidth="1"/>
    <col min="15115" max="15115" width="12.625" style="490" customWidth="1"/>
    <col min="15116" max="15117" width="11.75" style="490" bestFit="1" customWidth="1"/>
    <col min="15118" max="15118" width="10.75" style="490" bestFit="1" customWidth="1"/>
    <col min="15119" max="15119" width="14.25" style="490" customWidth="1"/>
    <col min="15120" max="15120" width="12.5" style="490" customWidth="1"/>
    <col min="15121" max="15121" width="14.75" style="490" customWidth="1"/>
    <col min="15122" max="15122" width="14.875" style="490" customWidth="1"/>
    <col min="15123" max="15123" width="11.25" style="490" bestFit="1" customWidth="1"/>
    <col min="15124" max="15124" width="9.75" style="490" bestFit="1" customWidth="1"/>
    <col min="15125" max="15126" width="10.5" style="490" bestFit="1" customWidth="1"/>
    <col min="15127" max="15127" width="15.375" style="490" bestFit="1" customWidth="1"/>
    <col min="15128" max="15128" width="12.25" style="490" bestFit="1" customWidth="1"/>
    <col min="15129" max="15129" width="14.875" style="490" bestFit="1" customWidth="1"/>
    <col min="15130" max="15130" width="12.5" style="490" bestFit="1" customWidth="1"/>
    <col min="15131" max="15131" width="10.125" style="490" bestFit="1" customWidth="1"/>
    <col min="15132" max="15362" width="9" style="490"/>
    <col min="15363" max="15363" width="34.5" style="490" bestFit="1" customWidth="1"/>
    <col min="15364" max="15364" width="16.25" style="490" customWidth="1"/>
    <col min="15365" max="15365" width="14.875" style="490" customWidth="1"/>
    <col min="15366" max="15366" width="12.875" style="490" bestFit="1" customWidth="1"/>
    <col min="15367" max="15367" width="13.875" style="490" customWidth="1"/>
    <col min="15368" max="15368" width="11.625" style="490" customWidth="1"/>
    <col min="15369" max="15369" width="11.125" style="490" customWidth="1"/>
    <col min="15370" max="15370" width="12.875" style="490" bestFit="1" customWidth="1"/>
    <col min="15371" max="15371" width="12.625" style="490" customWidth="1"/>
    <col min="15372" max="15373" width="11.75" style="490" bestFit="1" customWidth="1"/>
    <col min="15374" max="15374" width="10.75" style="490" bestFit="1" customWidth="1"/>
    <col min="15375" max="15375" width="14.25" style="490" customWidth="1"/>
    <col min="15376" max="15376" width="12.5" style="490" customWidth="1"/>
    <col min="15377" max="15377" width="14.75" style="490" customWidth="1"/>
    <col min="15378" max="15378" width="14.875" style="490" customWidth="1"/>
    <col min="15379" max="15379" width="11.25" style="490" bestFit="1" customWidth="1"/>
    <col min="15380" max="15380" width="9.75" style="490" bestFit="1" customWidth="1"/>
    <col min="15381" max="15382" width="10.5" style="490" bestFit="1" customWidth="1"/>
    <col min="15383" max="15383" width="15.375" style="490" bestFit="1" customWidth="1"/>
    <col min="15384" max="15384" width="12.25" style="490" bestFit="1" customWidth="1"/>
    <col min="15385" max="15385" width="14.875" style="490" bestFit="1" customWidth="1"/>
    <col min="15386" max="15386" width="12.5" style="490" bestFit="1" customWidth="1"/>
    <col min="15387" max="15387" width="10.125" style="490" bestFit="1" customWidth="1"/>
    <col min="15388" max="15618" width="9" style="490"/>
    <col min="15619" max="15619" width="34.5" style="490" bestFit="1" customWidth="1"/>
    <col min="15620" max="15620" width="16.25" style="490" customWidth="1"/>
    <col min="15621" max="15621" width="14.875" style="490" customWidth="1"/>
    <col min="15622" max="15622" width="12.875" style="490" bestFit="1" customWidth="1"/>
    <col min="15623" max="15623" width="13.875" style="490" customWidth="1"/>
    <col min="15624" max="15624" width="11.625" style="490" customWidth="1"/>
    <col min="15625" max="15625" width="11.125" style="490" customWidth="1"/>
    <col min="15626" max="15626" width="12.875" style="490" bestFit="1" customWidth="1"/>
    <col min="15627" max="15627" width="12.625" style="490" customWidth="1"/>
    <col min="15628" max="15629" width="11.75" style="490" bestFit="1" customWidth="1"/>
    <col min="15630" max="15630" width="10.75" style="490" bestFit="1" customWidth="1"/>
    <col min="15631" max="15631" width="14.25" style="490" customWidth="1"/>
    <col min="15632" max="15632" width="12.5" style="490" customWidth="1"/>
    <col min="15633" max="15633" width="14.75" style="490" customWidth="1"/>
    <col min="15634" max="15634" width="14.875" style="490" customWidth="1"/>
    <col min="15635" max="15635" width="11.25" style="490" bestFit="1" customWidth="1"/>
    <col min="15636" max="15636" width="9.75" style="490" bestFit="1" customWidth="1"/>
    <col min="15637" max="15638" width="10.5" style="490" bestFit="1" customWidth="1"/>
    <col min="15639" max="15639" width="15.375" style="490" bestFit="1" customWidth="1"/>
    <col min="15640" max="15640" width="12.25" style="490" bestFit="1" customWidth="1"/>
    <col min="15641" max="15641" width="14.875" style="490" bestFit="1" customWidth="1"/>
    <col min="15642" max="15642" width="12.5" style="490" bestFit="1" customWidth="1"/>
    <col min="15643" max="15643" width="10.125" style="490" bestFit="1" customWidth="1"/>
    <col min="15644" max="15874" width="9" style="490"/>
    <col min="15875" max="15875" width="34.5" style="490" bestFit="1" customWidth="1"/>
    <col min="15876" max="15876" width="16.25" style="490" customWidth="1"/>
    <col min="15877" max="15877" width="14.875" style="490" customWidth="1"/>
    <col min="15878" max="15878" width="12.875" style="490" bestFit="1" customWidth="1"/>
    <col min="15879" max="15879" width="13.875" style="490" customWidth="1"/>
    <col min="15880" max="15880" width="11.625" style="490" customWidth="1"/>
    <col min="15881" max="15881" width="11.125" style="490" customWidth="1"/>
    <col min="15882" max="15882" width="12.875" style="490" bestFit="1" customWidth="1"/>
    <col min="15883" max="15883" width="12.625" style="490" customWidth="1"/>
    <col min="15884" max="15885" width="11.75" style="490" bestFit="1" customWidth="1"/>
    <col min="15886" max="15886" width="10.75" style="490" bestFit="1" customWidth="1"/>
    <col min="15887" max="15887" width="14.25" style="490" customWidth="1"/>
    <col min="15888" max="15888" width="12.5" style="490" customWidth="1"/>
    <col min="15889" max="15889" width="14.75" style="490" customWidth="1"/>
    <col min="15890" max="15890" width="14.875" style="490" customWidth="1"/>
    <col min="15891" max="15891" width="11.25" style="490" bestFit="1" customWidth="1"/>
    <col min="15892" max="15892" width="9.75" style="490" bestFit="1" customWidth="1"/>
    <col min="15893" max="15894" width="10.5" style="490" bestFit="1" customWidth="1"/>
    <col min="15895" max="15895" width="15.375" style="490" bestFit="1" customWidth="1"/>
    <col min="15896" max="15896" width="12.25" style="490" bestFit="1" customWidth="1"/>
    <col min="15897" max="15897" width="14.875" style="490" bestFit="1" customWidth="1"/>
    <col min="15898" max="15898" width="12.5" style="490" bestFit="1" customWidth="1"/>
    <col min="15899" max="15899" width="10.125" style="490" bestFit="1" customWidth="1"/>
    <col min="15900" max="16130" width="9" style="490"/>
    <col min="16131" max="16131" width="34.5" style="490" bestFit="1" customWidth="1"/>
    <col min="16132" max="16132" width="16.25" style="490" customWidth="1"/>
    <col min="16133" max="16133" width="14.875" style="490" customWidth="1"/>
    <col min="16134" max="16134" width="12.875" style="490" bestFit="1" customWidth="1"/>
    <col min="16135" max="16135" width="13.875" style="490" customWidth="1"/>
    <col min="16136" max="16136" width="11.625" style="490" customWidth="1"/>
    <col min="16137" max="16137" width="11.125" style="490" customWidth="1"/>
    <col min="16138" max="16138" width="12.875" style="490" bestFit="1" customWidth="1"/>
    <col min="16139" max="16139" width="12.625" style="490" customWidth="1"/>
    <col min="16140" max="16141" width="11.75" style="490" bestFit="1" customWidth="1"/>
    <col min="16142" max="16142" width="10.75" style="490" bestFit="1" customWidth="1"/>
    <col min="16143" max="16143" width="14.25" style="490" customWidth="1"/>
    <col min="16144" max="16144" width="12.5" style="490" customWidth="1"/>
    <col min="16145" max="16145" width="14.75" style="490" customWidth="1"/>
    <col min="16146" max="16146" width="14.875" style="490" customWidth="1"/>
    <col min="16147" max="16147" width="11.25" style="490" bestFit="1" customWidth="1"/>
    <col min="16148" max="16148" width="9.75" style="490" bestFit="1" customWidth="1"/>
    <col min="16149" max="16150" width="10.5" style="490" bestFit="1" customWidth="1"/>
    <col min="16151" max="16151" width="15.375" style="490" bestFit="1" customWidth="1"/>
    <col min="16152" max="16152" width="12.25" style="490" bestFit="1" customWidth="1"/>
    <col min="16153" max="16153" width="14.875" style="490" bestFit="1" customWidth="1"/>
    <col min="16154" max="16154" width="12.5" style="490" bestFit="1" customWidth="1"/>
    <col min="16155" max="16155" width="10.125" style="490" bestFit="1" customWidth="1"/>
    <col min="16156" max="16384" width="9" style="490"/>
  </cols>
  <sheetData>
    <row r="1" spans="1:64" ht="18">
      <c r="A1" s="1023" t="s">
        <v>918</v>
      </c>
    </row>
    <row r="2" spans="1:64" ht="20.25">
      <c r="A2" s="575" t="s">
        <v>775</v>
      </c>
    </row>
    <row r="3" spans="1:64" ht="21" thickBot="1">
      <c r="A3" s="575" t="s">
        <v>786</v>
      </c>
    </row>
    <row r="4" spans="1:64" ht="41.25" customHeight="1" thickTop="1" thickBot="1">
      <c r="A4" s="575"/>
      <c r="B4" s="576" t="s">
        <v>787</v>
      </c>
      <c r="C4" s="577"/>
      <c r="D4" s="577"/>
      <c r="E4" s="577"/>
      <c r="F4" s="577"/>
      <c r="G4" s="577"/>
      <c r="H4" s="577"/>
      <c r="I4" s="577"/>
      <c r="J4" s="577"/>
      <c r="K4" s="577"/>
      <c r="L4" s="577"/>
      <c r="M4" s="577"/>
      <c r="N4" s="577"/>
      <c r="O4" s="578"/>
      <c r="P4" s="576" t="s">
        <v>788</v>
      </c>
      <c r="Q4" s="577"/>
      <c r="R4" s="577"/>
      <c r="S4" s="577"/>
      <c r="T4" s="577"/>
      <c r="U4" s="578"/>
      <c r="V4" s="579" t="s">
        <v>789</v>
      </c>
      <c r="W4" s="580" t="s">
        <v>790</v>
      </c>
      <c r="X4" s="580"/>
      <c r="Y4" s="581"/>
    </row>
    <row r="5" spans="1:64" ht="66.75" customHeight="1" thickTop="1" thickBot="1">
      <c r="A5" s="582" t="s">
        <v>791</v>
      </c>
      <c r="B5" s="583" t="s">
        <v>792</v>
      </c>
      <c r="C5" s="584" t="s">
        <v>793</v>
      </c>
      <c r="D5" s="585" t="s">
        <v>794</v>
      </c>
      <c r="E5" s="583" t="s">
        <v>795</v>
      </c>
      <c r="F5" s="586" t="s">
        <v>796</v>
      </c>
      <c r="G5" s="585" t="s">
        <v>797</v>
      </c>
      <c r="H5" s="583" t="s">
        <v>798</v>
      </c>
      <c r="I5" s="587" t="s">
        <v>799</v>
      </c>
      <c r="J5" s="587" t="s">
        <v>800</v>
      </c>
      <c r="K5" s="586" t="s">
        <v>801</v>
      </c>
      <c r="L5" s="585" t="s">
        <v>802</v>
      </c>
      <c r="M5" s="583" t="s">
        <v>803</v>
      </c>
      <c r="N5" s="587" t="s">
        <v>804</v>
      </c>
      <c r="O5" s="588" t="s">
        <v>805</v>
      </c>
      <c r="P5" s="589" t="s">
        <v>806</v>
      </c>
      <c r="Q5" s="586" t="s">
        <v>807</v>
      </c>
      <c r="R5" s="585" t="s">
        <v>808</v>
      </c>
      <c r="S5" s="585" t="s">
        <v>809</v>
      </c>
      <c r="T5" s="585" t="s">
        <v>810</v>
      </c>
      <c r="U5" s="590" t="s">
        <v>811</v>
      </c>
      <c r="V5" s="591" t="s">
        <v>812</v>
      </c>
      <c r="W5" s="583" t="s">
        <v>813</v>
      </c>
      <c r="X5" s="592" t="s">
        <v>814</v>
      </c>
      <c r="Y5" s="593" t="s">
        <v>618</v>
      </c>
    </row>
    <row r="6" spans="1:64">
      <c r="A6" s="594"/>
      <c r="B6" s="595"/>
      <c r="D6" s="596"/>
      <c r="E6" s="597"/>
      <c r="F6" s="598"/>
      <c r="G6" s="596"/>
      <c r="H6" s="597"/>
      <c r="I6" s="599"/>
      <c r="J6" s="599"/>
      <c r="K6" s="598"/>
      <c r="L6" s="596"/>
      <c r="M6" s="597"/>
      <c r="N6" s="599"/>
      <c r="O6" s="600"/>
      <c r="P6" s="597"/>
      <c r="Q6" s="598"/>
      <c r="R6" s="596"/>
      <c r="S6" s="596"/>
      <c r="T6" s="596"/>
      <c r="U6" s="601"/>
      <c r="V6" s="602"/>
      <c r="W6" s="597"/>
      <c r="X6" s="598"/>
      <c r="Y6" s="603"/>
    </row>
    <row r="7" spans="1:64" s="616" customFormat="1" ht="16.5" thickBot="1">
      <c r="A7" s="604" t="s">
        <v>815</v>
      </c>
      <c r="B7" s="605">
        <v>17241</v>
      </c>
      <c r="C7" s="606">
        <v>178344</v>
      </c>
      <c r="D7" s="607">
        <v>53765</v>
      </c>
      <c r="E7" s="608">
        <v>232109</v>
      </c>
      <c r="F7" s="609">
        <v>4389</v>
      </c>
      <c r="G7" s="607">
        <v>2013</v>
      </c>
      <c r="H7" s="608">
        <v>6402</v>
      </c>
      <c r="I7" s="610">
        <v>238511</v>
      </c>
      <c r="J7" s="610">
        <v>301</v>
      </c>
      <c r="K7" s="609">
        <v>429</v>
      </c>
      <c r="L7" s="607">
        <v>2945</v>
      </c>
      <c r="M7" s="608">
        <v>3374</v>
      </c>
      <c r="N7" s="610">
        <v>7342</v>
      </c>
      <c r="O7" s="611">
        <v>0</v>
      </c>
      <c r="P7" s="608">
        <v>12</v>
      </c>
      <c r="Q7" s="609">
        <v>602</v>
      </c>
      <c r="R7" s="607">
        <v>6</v>
      </c>
      <c r="S7" s="607">
        <v>111</v>
      </c>
      <c r="T7" s="607">
        <v>2141</v>
      </c>
      <c r="U7" s="612">
        <v>2860</v>
      </c>
      <c r="V7" s="613">
        <v>2465</v>
      </c>
      <c r="W7" s="608">
        <v>272103</v>
      </c>
      <c r="X7" s="614"/>
      <c r="Y7" s="615"/>
    </row>
    <row r="8" spans="1:64">
      <c r="A8" s="594" t="s">
        <v>816</v>
      </c>
      <c r="B8" s="617"/>
      <c r="C8" s="618"/>
      <c r="D8" s="619"/>
      <c r="E8" s="620"/>
      <c r="F8" s="621"/>
      <c r="G8" s="619"/>
      <c r="H8" s="620"/>
      <c r="I8" s="622"/>
      <c r="J8" s="622"/>
      <c r="K8" s="621"/>
      <c r="L8" s="619"/>
      <c r="M8" s="620"/>
      <c r="N8" s="622"/>
      <c r="O8" s="623"/>
      <c r="P8" s="620"/>
      <c r="Q8" s="621"/>
      <c r="R8" s="619"/>
      <c r="S8" s="619"/>
      <c r="T8" s="619"/>
      <c r="U8" s="624"/>
      <c r="V8" s="625"/>
      <c r="W8" s="620"/>
      <c r="X8" s="598"/>
      <c r="Y8" s="603"/>
      <c r="AQ8" s="626"/>
      <c r="AR8" s="626"/>
      <c r="AS8" s="626"/>
      <c r="AW8" s="626"/>
      <c r="BJ8" s="626"/>
    </row>
    <row r="9" spans="1:64">
      <c r="A9" s="594"/>
      <c r="B9" s="617"/>
      <c r="C9" s="618"/>
      <c r="D9" s="619"/>
      <c r="E9" s="620"/>
      <c r="F9" s="621"/>
      <c r="G9" s="619"/>
      <c r="H9" s="620"/>
      <c r="I9" s="622"/>
      <c r="J9" s="622"/>
      <c r="K9" s="621"/>
      <c r="L9" s="619"/>
      <c r="M9" s="620"/>
      <c r="N9" s="622"/>
      <c r="O9" s="623"/>
      <c r="P9" s="620"/>
      <c r="Q9" s="621"/>
      <c r="R9" s="619"/>
      <c r="S9" s="619"/>
      <c r="T9" s="619"/>
      <c r="U9" s="624"/>
      <c r="V9" s="625"/>
      <c r="W9" s="620"/>
      <c r="X9" s="598"/>
      <c r="Y9" s="603"/>
    </row>
    <row r="10" spans="1:64">
      <c r="A10" s="594"/>
      <c r="B10" s="617"/>
      <c r="C10" s="618"/>
      <c r="D10" s="619"/>
      <c r="E10" s="620"/>
      <c r="F10" s="621"/>
      <c r="G10" s="619"/>
      <c r="H10" s="620"/>
      <c r="I10" s="622"/>
      <c r="J10" s="622"/>
      <c r="K10" s="621"/>
      <c r="L10" s="619"/>
      <c r="M10" s="620"/>
      <c r="N10" s="622"/>
      <c r="O10" s="623"/>
      <c r="P10" s="620"/>
      <c r="Q10" s="621"/>
      <c r="R10" s="619"/>
      <c r="S10" s="619"/>
      <c r="T10" s="619"/>
      <c r="U10" s="624"/>
      <c r="V10" s="625"/>
      <c r="W10" s="620"/>
      <c r="X10" s="598"/>
      <c r="Y10" s="603"/>
    </row>
    <row r="11" spans="1:64" s="639" customFormat="1">
      <c r="A11" s="627" t="s">
        <v>817</v>
      </c>
      <c r="B11" s="628">
        <v>57906265</v>
      </c>
      <c r="C11" s="629">
        <v>513962835</v>
      </c>
      <c r="D11" s="630">
        <v>285983989</v>
      </c>
      <c r="E11" s="631">
        <v>799946824</v>
      </c>
      <c r="F11" s="632">
        <v>18365482</v>
      </c>
      <c r="G11" s="630">
        <v>4650396</v>
      </c>
      <c r="H11" s="631">
        <v>23015878</v>
      </c>
      <c r="I11" s="633">
        <v>822962702</v>
      </c>
      <c r="J11" s="633">
        <v>1395666</v>
      </c>
      <c r="K11" s="632">
        <v>634196</v>
      </c>
      <c r="L11" s="630">
        <v>1354982</v>
      </c>
      <c r="M11" s="631">
        <v>1989178</v>
      </c>
      <c r="N11" s="633">
        <v>62830614</v>
      </c>
      <c r="O11" s="634">
        <v>0</v>
      </c>
      <c r="P11" s="631">
        <v>21953</v>
      </c>
      <c r="Q11" s="632">
        <v>3390545</v>
      </c>
      <c r="R11" s="630">
        <v>63406</v>
      </c>
      <c r="S11" s="630">
        <v>159355</v>
      </c>
      <c r="T11" s="630">
        <v>4983429</v>
      </c>
      <c r="U11" s="635">
        <v>8596735</v>
      </c>
      <c r="V11" s="636">
        <v>23233054</v>
      </c>
      <c r="W11" s="631">
        <v>978936167</v>
      </c>
      <c r="X11" s="637">
        <v>0</v>
      </c>
      <c r="Y11" s="638">
        <v>978936167</v>
      </c>
    </row>
    <row r="12" spans="1:64" s="652" customFormat="1" ht="16.5" thickBot="1">
      <c r="A12" s="640" t="s">
        <v>818</v>
      </c>
      <c r="B12" s="641">
        <v>86774253</v>
      </c>
      <c r="C12" s="642">
        <v>872668910</v>
      </c>
      <c r="D12" s="643">
        <v>277069851</v>
      </c>
      <c r="E12" s="644">
        <v>1149738761</v>
      </c>
      <c r="F12" s="645">
        <v>24119889</v>
      </c>
      <c r="G12" s="643">
        <v>10047428</v>
      </c>
      <c r="H12" s="644">
        <v>34167317</v>
      </c>
      <c r="I12" s="646">
        <v>1183906078</v>
      </c>
      <c r="J12" s="646">
        <v>1389501</v>
      </c>
      <c r="K12" s="645">
        <v>1770378</v>
      </c>
      <c r="L12" s="643">
        <v>1169391</v>
      </c>
      <c r="M12" s="644">
        <v>2939769</v>
      </c>
      <c r="N12" s="646">
        <v>38228769</v>
      </c>
      <c r="O12" s="647">
        <v>95</v>
      </c>
      <c r="P12" s="644">
        <v>61811</v>
      </c>
      <c r="Q12" s="645">
        <v>4165492</v>
      </c>
      <c r="R12" s="643">
        <v>39095</v>
      </c>
      <c r="S12" s="643">
        <v>692545</v>
      </c>
      <c r="T12" s="643">
        <v>13243963</v>
      </c>
      <c r="U12" s="648">
        <v>18141095</v>
      </c>
      <c r="V12" s="649">
        <v>10909106</v>
      </c>
      <c r="W12" s="644">
        <v>1342350477</v>
      </c>
      <c r="X12" s="650">
        <v>106042867</v>
      </c>
      <c r="Y12" s="651">
        <v>1448393344</v>
      </c>
    </row>
    <row r="13" spans="1:64" ht="16.5" thickBot="1">
      <c r="A13" s="653" t="s">
        <v>819</v>
      </c>
      <c r="B13" s="654">
        <v>144680518</v>
      </c>
      <c r="C13" s="655">
        <v>1386631745</v>
      </c>
      <c r="D13" s="656">
        <v>563053840</v>
      </c>
      <c r="E13" s="657">
        <v>1949685585</v>
      </c>
      <c r="F13" s="658">
        <v>42485371</v>
      </c>
      <c r="G13" s="656">
        <v>14697824</v>
      </c>
      <c r="H13" s="657">
        <v>57183195</v>
      </c>
      <c r="I13" s="659">
        <v>2006868780</v>
      </c>
      <c r="J13" s="659">
        <v>2785167</v>
      </c>
      <c r="K13" s="658">
        <v>2404574</v>
      </c>
      <c r="L13" s="656">
        <v>2524373</v>
      </c>
      <c r="M13" s="657">
        <v>4928947</v>
      </c>
      <c r="N13" s="659">
        <v>101059383</v>
      </c>
      <c r="O13" s="660">
        <v>95</v>
      </c>
      <c r="P13" s="657">
        <v>83764</v>
      </c>
      <c r="Q13" s="658">
        <v>7556037</v>
      </c>
      <c r="R13" s="656">
        <v>102501</v>
      </c>
      <c r="S13" s="656">
        <v>851900</v>
      </c>
      <c r="T13" s="656">
        <v>18227392</v>
      </c>
      <c r="U13" s="661">
        <v>26737830</v>
      </c>
      <c r="V13" s="662">
        <v>34142160</v>
      </c>
      <c r="W13" s="657">
        <v>2321286644</v>
      </c>
      <c r="X13" s="663">
        <v>106042867</v>
      </c>
      <c r="Y13" s="664">
        <v>2427329511</v>
      </c>
      <c r="AA13" s="665"/>
      <c r="AB13" s="626"/>
      <c r="AF13" s="666"/>
      <c r="AG13" s="666"/>
      <c r="AQ13" s="626"/>
      <c r="AR13" s="626"/>
      <c r="AS13" s="626"/>
      <c r="AT13" s="626"/>
      <c r="AV13" s="626"/>
      <c r="AW13" s="626"/>
      <c r="AX13" s="626"/>
      <c r="AY13" s="626"/>
      <c r="AZ13" s="626"/>
      <c r="BA13" s="626"/>
      <c r="BB13" s="626"/>
      <c r="BD13" s="626"/>
      <c r="BJ13" s="626"/>
      <c r="BK13" s="626"/>
      <c r="BL13" s="626"/>
    </row>
    <row r="14" spans="1:64">
      <c r="A14" s="594"/>
      <c r="B14" s="617"/>
      <c r="C14" s="618"/>
      <c r="D14" s="619"/>
      <c r="E14" s="620"/>
      <c r="F14" s="621"/>
      <c r="G14" s="619"/>
      <c r="H14" s="620"/>
      <c r="I14" s="622"/>
      <c r="J14" s="622"/>
      <c r="K14" s="621"/>
      <c r="L14" s="619"/>
      <c r="M14" s="620"/>
      <c r="N14" s="622"/>
      <c r="O14" s="623"/>
      <c r="P14" s="620"/>
      <c r="Q14" s="621"/>
      <c r="R14" s="619"/>
      <c r="S14" s="619"/>
      <c r="T14" s="619"/>
      <c r="U14" s="624"/>
      <c r="V14" s="625"/>
      <c r="W14" s="620"/>
      <c r="X14" s="667"/>
      <c r="Y14" s="668"/>
      <c r="AG14" s="666"/>
      <c r="AQ14" s="666"/>
      <c r="AR14" s="666"/>
      <c r="AS14" s="666"/>
      <c r="AT14" s="666"/>
      <c r="AU14" s="666"/>
      <c r="AV14" s="666"/>
      <c r="AW14" s="666"/>
      <c r="AX14" s="666"/>
      <c r="AY14" s="666"/>
      <c r="AZ14" s="666"/>
      <c r="BA14" s="666"/>
      <c r="BB14" s="666"/>
      <c r="BC14" s="666"/>
      <c r="BD14" s="666"/>
      <c r="BE14" s="666"/>
      <c r="BF14" s="666"/>
      <c r="BG14" s="666"/>
      <c r="BH14" s="666"/>
      <c r="BI14" s="666"/>
      <c r="BJ14" s="666"/>
      <c r="BK14" s="666"/>
      <c r="BL14" s="666"/>
    </row>
    <row r="15" spans="1:64">
      <c r="A15" s="594"/>
      <c r="B15" s="617"/>
      <c r="C15" s="618"/>
      <c r="D15" s="619"/>
      <c r="E15" s="620"/>
      <c r="F15" s="621"/>
      <c r="G15" s="619"/>
      <c r="H15" s="620"/>
      <c r="I15" s="622"/>
      <c r="J15" s="622"/>
      <c r="K15" s="621"/>
      <c r="L15" s="619"/>
      <c r="M15" s="620"/>
      <c r="N15" s="622"/>
      <c r="O15" s="623"/>
      <c r="P15" s="620"/>
      <c r="Q15" s="621"/>
      <c r="R15" s="619"/>
      <c r="S15" s="619"/>
      <c r="T15" s="619"/>
      <c r="U15" s="624"/>
      <c r="V15" s="625"/>
      <c r="W15" s="620"/>
      <c r="X15" s="598"/>
      <c r="Y15" s="603"/>
    </row>
    <row r="16" spans="1:64">
      <c r="A16" s="594"/>
      <c r="B16" s="617"/>
      <c r="C16" s="618"/>
      <c r="D16" s="619"/>
      <c r="E16" s="620"/>
      <c r="F16" s="621"/>
      <c r="G16" s="619"/>
      <c r="H16" s="620"/>
      <c r="I16" s="622"/>
      <c r="J16" s="622"/>
      <c r="K16" s="621"/>
      <c r="L16" s="619"/>
      <c r="M16" s="620"/>
      <c r="N16" s="622"/>
      <c r="O16" s="623"/>
      <c r="P16" s="620"/>
      <c r="Q16" s="621"/>
      <c r="R16" s="619"/>
      <c r="S16" s="619"/>
      <c r="T16" s="619"/>
      <c r="U16" s="624"/>
      <c r="V16" s="625"/>
      <c r="W16" s="620"/>
      <c r="X16" s="598"/>
      <c r="Y16" s="603"/>
    </row>
    <row r="17" spans="1:64">
      <c r="A17" s="594" t="s">
        <v>820</v>
      </c>
      <c r="B17" s="617"/>
      <c r="C17" s="618"/>
      <c r="D17" s="619"/>
      <c r="E17" s="620"/>
      <c r="F17" s="621"/>
      <c r="G17" s="619"/>
      <c r="H17" s="620"/>
      <c r="I17" s="622"/>
      <c r="J17" s="622"/>
      <c r="K17" s="621"/>
      <c r="L17" s="619"/>
      <c r="M17" s="620"/>
      <c r="N17" s="622"/>
      <c r="O17" s="623"/>
      <c r="P17" s="620"/>
      <c r="Q17" s="621"/>
      <c r="R17" s="619"/>
      <c r="S17" s="619"/>
      <c r="T17" s="619"/>
      <c r="U17" s="624"/>
      <c r="V17" s="625"/>
      <c r="W17" s="620"/>
      <c r="X17" s="598"/>
      <c r="Y17" s="603"/>
    </row>
    <row r="18" spans="1:64">
      <c r="A18" s="594" t="s">
        <v>821</v>
      </c>
      <c r="B18" s="628">
        <v>3358.6372600197205</v>
      </c>
      <c r="C18" s="629">
        <v>2881.8622157179384</v>
      </c>
      <c r="D18" s="630">
        <v>5319.1479401097367</v>
      </c>
      <c r="E18" s="631">
        <v>3446.4274284926478</v>
      </c>
      <c r="F18" s="632">
        <v>4184.4342674868994</v>
      </c>
      <c r="G18" s="630">
        <v>2310.181818181818</v>
      </c>
      <c r="H18" s="631">
        <v>3595.107466416745</v>
      </c>
      <c r="I18" s="633">
        <v>3450.4182280901091</v>
      </c>
      <c r="J18" s="633">
        <v>4636.7641196013292</v>
      </c>
      <c r="K18" s="632">
        <v>1478.3123543123543</v>
      </c>
      <c r="L18" s="630">
        <v>460.09575551782683</v>
      </c>
      <c r="M18" s="631">
        <v>589.56075874333135</v>
      </c>
      <c r="N18" s="633">
        <v>8557.6973576682103</v>
      </c>
      <c r="O18" s="634">
        <v>0</v>
      </c>
      <c r="P18" s="631">
        <v>1829.4166666666667</v>
      </c>
      <c r="Q18" s="632">
        <v>5632.1345514950162</v>
      </c>
      <c r="R18" s="630">
        <v>10567.666666666666</v>
      </c>
      <c r="S18" s="630">
        <v>1435.6306306306305</v>
      </c>
      <c r="T18" s="630">
        <v>2327.6174684726761</v>
      </c>
      <c r="U18" s="635">
        <v>3005.8513986013986</v>
      </c>
      <c r="V18" s="636">
        <v>9425.1740365111564</v>
      </c>
      <c r="W18" s="631">
        <v>3597.6676736382915</v>
      </c>
      <c r="X18" s="598"/>
      <c r="Y18" s="603"/>
      <c r="AG18" s="666"/>
      <c r="AH18" s="666"/>
      <c r="AQ18" s="666"/>
      <c r="AR18" s="666"/>
      <c r="AS18" s="666"/>
      <c r="AT18" s="666"/>
      <c r="AU18" s="666"/>
      <c r="AV18" s="666"/>
      <c r="AW18" s="666"/>
      <c r="AX18" s="666"/>
      <c r="AY18" s="666"/>
      <c r="AZ18" s="666"/>
      <c r="BA18" s="666"/>
      <c r="BB18" s="666"/>
      <c r="BC18" s="666"/>
      <c r="BD18" s="666"/>
      <c r="BE18" s="666"/>
      <c r="BF18" s="666"/>
      <c r="BG18" s="666"/>
      <c r="BH18" s="666"/>
      <c r="BI18" s="666"/>
      <c r="BJ18" s="666"/>
    </row>
    <row r="19" spans="1:64" s="626" customFormat="1" ht="16.5" thickBot="1">
      <c r="A19" s="669" t="s">
        <v>822</v>
      </c>
      <c r="B19" s="641">
        <v>5033.0174003828088</v>
      </c>
      <c r="C19" s="642">
        <v>4893.1778473063296</v>
      </c>
      <c r="D19" s="643">
        <v>5153.349781456338</v>
      </c>
      <c r="E19" s="644">
        <v>4953.4432572627511</v>
      </c>
      <c r="F19" s="645">
        <v>5495.5317840054686</v>
      </c>
      <c r="G19" s="643">
        <v>4991.2707401887728</v>
      </c>
      <c r="H19" s="644">
        <v>5336.9754764136205</v>
      </c>
      <c r="I19" s="646">
        <v>4963.7378485688287</v>
      </c>
      <c r="J19" s="646">
        <v>4616.2823920265782</v>
      </c>
      <c r="K19" s="645">
        <v>4126.7552447552443</v>
      </c>
      <c r="L19" s="643">
        <v>397.07674023769101</v>
      </c>
      <c r="M19" s="644">
        <v>871.30082987551862</v>
      </c>
      <c r="N19" s="646">
        <v>5206.8603922636885</v>
      </c>
      <c r="O19" s="647">
        <v>0</v>
      </c>
      <c r="P19" s="644">
        <v>5150.916666666667</v>
      </c>
      <c r="Q19" s="645">
        <v>6919.4219269102987</v>
      </c>
      <c r="R19" s="643">
        <v>6515.833333333333</v>
      </c>
      <c r="S19" s="643">
        <v>6239.1441441441439</v>
      </c>
      <c r="T19" s="643">
        <v>6185.8771602055112</v>
      </c>
      <c r="U19" s="648">
        <v>6343.0402097902097</v>
      </c>
      <c r="V19" s="649">
        <v>4425.600811359026</v>
      </c>
      <c r="W19" s="644">
        <v>4933.243944388706</v>
      </c>
      <c r="X19" s="670"/>
      <c r="Y19" s="671"/>
    </row>
    <row r="20" spans="1:64" ht="16.5" thickBot="1">
      <c r="A20" s="653" t="s">
        <v>618</v>
      </c>
      <c r="B20" s="654">
        <v>8391.6546604025298</v>
      </c>
      <c r="C20" s="655">
        <v>7775.0400630242675</v>
      </c>
      <c r="D20" s="656">
        <v>10472.497721566075</v>
      </c>
      <c r="E20" s="657">
        <v>8399.8706857553989</v>
      </c>
      <c r="F20" s="658">
        <v>9679.9660514923671</v>
      </c>
      <c r="G20" s="656">
        <v>7301.4525583705909</v>
      </c>
      <c r="H20" s="657">
        <v>8932.0829428303659</v>
      </c>
      <c r="I20" s="659">
        <v>8414.1560766589373</v>
      </c>
      <c r="J20" s="659">
        <v>9253.0465116279083</v>
      </c>
      <c r="K20" s="658">
        <v>5605.0675990675991</v>
      </c>
      <c r="L20" s="656">
        <v>857.17249575551784</v>
      </c>
      <c r="M20" s="657">
        <v>1460.86158861885</v>
      </c>
      <c r="N20" s="659">
        <v>13764.557749931899</v>
      </c>
      <c r="O20" s="660">
        <v>0</v>
      </c>
      <c r="P20" s="657">
        <v>6980.3333333333339</v>
      </c>
      <c r="Q20" s="658">
        <v>12551.556478405315</v>
      </c>
      <c r="R20" s="656">
        <v>17083.5</v>
      </c>
      <c r="S20" s="656">
        <v>7674.7747747747744</v>
      </c>
      <c r="T20" s="656">
        <v>8513.4946286781869</v>
      </c>
      <c r="U20" s="661">
        <v>9348.8916083916083</v>
      </c>
      <c r="V20" s="662">
        <v>13850.774847870183</v>
      </c>
      <c r="W20" s="657">
        <v>8530.9116180269975</v>
      </c>
      <c r="X20" s="672"/>
      <c r="Y20" s="673"/>
      <c r="AQ20" s="666"/>
      <c r="AR20" s="666"/>
      <c r="AS20" s="666"/>
      <c r="AT20" s="666"/>
      <c r="AU20" s="666"/>
      <c r="AV20" s="666"/>
      <c r="AW20" s="666"/>
      <c r="AX20" s="666"/>
      <c r="AY20" s="666"/>
      <c r="AZ20" s="666"/>
      <c r="BA20" s="666"/>
      <c r="BB20" s="666"/>
      <c r="BC20" s="666"/>
      <c r="BD20" s="666"/>
      <c r="BE20" s="666"/>
      <c r="BF20" s="666"/>
      <c r="BG20" s="666"/>
      <c r="BH20" s="666"/>
      <c r="BI20" s="666"/>
      <c r="BJ20" s="666"/>
    </row>
    <row r="21" spans="1:64" s="626" customFormat="1" ht="16.5" thickBot="1">
      <c r="A21" s="674" t="s">
        <v>823</v>
      </c>
      <c r="B21" s="605">
        <v>517224</v>
      </c>
      <c r="C21" s="606">
        <v>5350329</v>
      </c>
      <c r="D21" s="607">
        <v>1612897</v>
      </c>
      <c r="E21" s="608">
        <v>6963226</v>
      </c>
      <c r="F21" s="609">
        <v>131699</v>
      </c>
      <c r="G21" s="607">
        <v>60374</v>
      </c>
      <c r="H21" s="608">
        <v>192073</v>
      </c>
      <c r="I21" s="610">
        <v>7155299</v>
      </c>
      <c r="J21" s="610">
        <v>9013</v>
      </c>
      <c r="K21" s="609">
        <v>12865</v>
      </c>
      <c r="L21" s="607">
        <v>88336</v>
      </c>
      <c r="M21" s="608">
        <v>101201</v>
      </c>
      <c r="N21" s="610">
        <v>220231</v>
      </c>
      <c r="O21" s="611">
        <v>1</v>
      </c>
      <c r="P21" s="608">
        <v>366</v>
      </c>
      <c r="Q21" s="609">
        <v>18045</v>
      </c>
      <c r="R21" s="607">
        <v>174</v>
      </c>
      <c r="S21" s="607">
        <v>3339</v>
      </c>
      <c r="T21" s="607">
        <v>64245</v>
      </c>
      <c r="U21" s="612">
        <v>85803</v>
      </c>
      <c r="V21" s="613">
        <v>73959</v>
      </c>
      <c r="W21" s="608">
        <v>8163095</v>
      </c>
      <c r="X21" s="675"/>
      <c r="Y21" s="676"/>
    </row>
    <row r="22" spans="1:64" hidden="1">
      <c r="A22" s="594"/>
      <c r="B22" s="617"/>
      <c r="C22" s="618"/>
      <c r="D22" s="619"/>
      <c r="E22" s="620"/>
      <c r="F22" s="621"/>
      <c r="G22" s="619"/>
      <c r="H22" s="620"/>
      <c r="I22" s="622"/>
      <c r="J22" s="622"/>
      <c r="K22" s="621"/>
      <c r="L22" s="619"/>
      <c r="M22" s="620"/>
      <c r="N22" s="622"/>
      <c r="O22" s="623"/>
      <c r="P22" s="620"/>
      <c r="Q22" s="621"/>
      <c r="R22" s="619"/>
      <c r="S22" s="619"/>
      <c r="T22" s="619"/>
      <c r="U22" s="624"/>
      <c r="V22" s="625"/>
      <c r="W22" s="620"/>
      <c r="X22" s="598"/>
      <c r="Y22" s="603"/>
    </row>
    <row r="23" spans="1:64" hidden="1">
      <c r="A23" s="594"/>
      <c r="B23" s="617"/>
      <c r="C23" s="618"/>
      <c r="D23" s="619"/>
      <c r="E23" s="620"/>
      <c r="F23" s="621"/>
      <c r="G23" s="619"/>
      <c r="H23" s="620"/>
      <c r="I23" s="622"/>
      <c r="J23" s="622"/>
      <c r="K23" s="621"/>
      <c r="L23" s="619"/>
      <c r="M23" s="620"/>
      <c r="N23" s="622"/>
      <c r="O23" s="623"/>
      <c r="P23" s="620"/>
      <c r="Q23" s="621"/>
      <c r="R23" s="619"/>
      <c r="S23" s="619"/>
      <c r="T23" s="619"/>
      <c r="U23" s="624"/>
      <c r="V23" s="625"/>
      <c r="W23" s="620"/>
      <c r="X23" s="598"/>
      <c r="Y23" s="603"/>
      <c r="AQ23" s="666"/>
      <c r="AR23" s="666"/>
      <c r="AS23" s="666"/>
      <c r="AT23" s="666"/>
      <c r="AU23" s="666"/>
      <c r="AV23" s="666"/>
      <c r="AW23" s="666"/>
      <c r="AX23" s="666"/>
      <c r="AY23" s="666"/>
      <c r="AZ23" s="666"/>
      <c r="BA23" s="666"/>
      <c r="BB23" s="666"/>
      <c r="BC23" s="666"/>
      <c r="BD23" s="666"/>
      <c r="BE23" s="666"/>
      <c r="BF23" s="666"/>
      <c r="BG23" s="666"/>
      <c r="BH23" s="666"/>
      <c r="BI23" s="666"/>
      <c r="BJ23" s="666"/>
      <c r="BK23" s="666"/>
      <c r="BL23" s="666"/>
    </row>
    <row r="24" spans="1:64" hidden="1">
      <c r="A24" s="594"/>
      <c r="B24" s="617"/>
      <c r="C24" s="618"/>
      <c r="D24" s="619"/>
      <c r="E24" s="620"/>
      <c r="F24" s="621"/>
      <c r="G24" s="619"/>
      <c r="H24" s="620"/>
      <c r="I24" s="622"/>
      <c r="J24" s="622"/>
      <c r="K24" s="621"/>
      <c r="L24" s="619"/>
      <c r="M24" s="620"/>
      <c r="N24" s="622"/>
      <c r="O24" s="623"/>
      <c r="P24" s="620"/>
      <c r="Q24" s="621"/>
      <c r="R24" s="619"/>
      <c r="S24" s="619"/>
      <c r="T24" s="619"/>
      <c r="U24" s="624"/>
      <c r="V24" s="625"/>
      <c r="W24" s="620"/>
      <c r="X24" s="598"/>
      <c r="Y24" s="603"/>
      <c r="AQ24" s="626"/>
      <c r="AR24" s="626"/>
      <c r="AS24" s="626"/>
      <c r="AT24" s="626"/>
      <c r="AV24" s="626"/>
      <c r="AW24" s="626"/>
      <c r="AX24" s="626"/>
      <c r="AY24" s="626"/>
      <c r="AZ24" s="626"/>
      <c r="BA24" s="626"/>
      <c r="BB24" s="626"/>
      <c r="BD24" s="626"/>
      <c r="BJ24" s="626"/>
      <c r="BK24" s="626"/>
      <c r="BL24" s="626"/>
    </row>
    <row r="25" spans="1:64" hidden="1">
      <c r="A25" s="627" t="s">
        <v>824</v>
      </c>
      <c r="B25" s="628">
        <v>57906265</v>
      </c>
      <c r="C25" s="629">
        <v>513962835</v>
      </c>
      <c r="D25" s="630">
        <v>285983989</v>
      </c>
      <c r="E25" s="631">
        <v>799946824</v>
      </c>
      <c r="F25" s="632">
        <v>18365482</v>
      </c>
      <c r="G25" s="630">
        <v>4650396</v>
      </c>
      <c r="H25" s="631">
        <v>23015878</v>
      </c>
      <c r="I25" s="633">
        <v>822962702</v>
      </c>
      <c r="J25" s="633">
        <v>1395666</v>
      </c>
      <c r="K25" s="632">
        <v>634196</v>
      </c>
      <c r="L25" s="630">
        <v>1354982</v>
      </c>
      <c r="M25" s="631">
        <v>1989178</v>
      </c>
      <c r="N25" s="633">
        <v>62830614</v>
      </c>
      <c r="O25" s="634">
        <v>0</v>
      </c>
      <c r="P25" s="631">
        <v>21953</v>
      </c>
      <c r="Q25" s="632">
        <v>3390545</v>
      </c>
      <c r="R25" s="630">
        <v>63406</v>
      </c>
      <c r="S25" s="630">
        <v>159355</v>
      </c>
      <c r="T25" s="630">
        <v>4983429</v>
      </c>
      <c r="U25" s="635">
        <v>8596735</v>
      </c>
      <c r="V25" s="636">
        <v>23233054</v>
      </c>
      <c r="W25" s="631">
        <v>955703113</v>
      </c>
      <c r="X25" s="637">
        <v>0</v>
      </c>
      <c r="Y25" s="638">
        <v>955703113</v>
      </c>
      <c r="AQ25" s="666"/>
      <c r="AR25" s="666"/>
      <c r="AS25" s="666"/>
      <c r="AT25" s="666"/>
      <c r="AU25" s="666"/>
      <c r="AV25" s="666"/>
      <c r="AW25" s="666"/>
      <c r="AX25" s="666"/>
      <c r="AY25" s="666"/>
      <c r="AZ25" s="666"/>
      <c r="BA25" s="666"/>
      <c r="BB25" s="666"/>
      <c r="BC25" s="666"/>
      <c r="BD25" s="666"/>
      <c r="BE25" s="666"/>
      <c r="BF25" s="666"/>
      <c r="BG25" s="666"/>
      <c r="BH25" s="666"/>
      <c r="BI25" s="666"/>
      <c r="BJ25" s="666"/>
      <c r="BK25" s="666"/>
      <c r="BL25" s="666"/>
    </row>
    <row r="26" spans="1:64" s="652" customFormat="1" ht="16.5" hidden="1" thickBot="1">
      <c r="A26" s="640" t="s">
        <v>818</v>
      </c>
      <c r="B26" s="641">
        <v>86774253</v>
      </c>
      <c r="C26" s="642">
        <v>872668910</v>
      </c>
      <c r="D26" s="643">
        <v>277069851</v>
      </c>
      <c r="E26" s="644">
        <v>1149738761</v>
      </c>
      <c r="F26" s="645">
        <v>24119889</v>
      </c>
      <c r="G26" s="643">
        <v>10047428</v>
      </c>
      <c r="H26" s="644">
        <v>34167317</v>
      </c>
      <c r="I26" s="646">
        <v>1183906078</v>
      </c>
      <c r="J26" s="646">
        <v>1389501</v>
      </c>
      <c r="K26" s="645">
        <v>1770378</v>
      </c>
      <c r="L26" s="643">
        <v>1169391</v>
      </c>
      <c r="M26" s="644">
        <v>2939769</v>
      </c>
      <c r="N26" s="646">
        <v>38228769</v>
      </c>
      <c r="O26" s="647">
        <v>95</v>
      </c>
      <c r="P26" s="644">
        <v>61811</v>
      </c>
      <c r="Q26" s="645">
        <v>4165492</v>
      </c>
      <c r="R26" s="643">
        <v>39095</v>
      </c>
      <c r="S26" s="643">
        <v>692545</v>
      </c>
      <c r="T26" s="643">
        <v>13243963</v>
      </c>
      <c r="U26" s="648">
        <v>18141095</v>
      </c>
      <c r="V26" s="649">
        <v>10909106</v>
      </c>
      <c r="W26" s="644">
        <v>1331441371</v>
      </c>
      <c r="X26" s="650">
        <v>106042867</v>
      </c>
      <c r="Y26" s="651">
        <v>1437484238</v>
      </c>
    </row>
    <row r="27" spans="1:64" hidden="1">
      <c r="A27" s="594" t="s">
        <v>819</v>
      </c>
      <c r="B27" s="677">
        <v>144680518</v>
      </c>
      <c r="C27" s="678">
        <v>1386631745</v>
      </c>
      <c r="D27" s="679">
        <v>563053840</v>
      </c>
      <c r="E27" s="680">
        <v>1949685585</v>
      </c>
      <c r="F27" s="681">
        <v>42485371</v>
      </c>
      <c r="G27" s="679">
        <v>14697824</v>
      </c>
      <c r="H27" s="680">
        <v>57183195</v>
      </c>
      <c r="I27" s="682">
        <v>2006868780</v>
      </c>
      <c r="J27" s="682">
        <v>2785167</v>
      </c>
      <c r="K27" s="681">
        <v>2404574</v>
      </c>
      <c r="L27" s="679">
        <v>2524373</v>
      </c>
      <c r="M27" s="680">
        <v>4928947</v>
      </c>
      <c r="N27" s="682">
        <v>101059383</v>
      </c>
      <c r="O27" s="683">
        <v>95</v>
      </c>
      <c r="P27" s="680">
        <v>83764</v>
      </c>
      <c r="Q27" s="681">
        <v>7556037</v>
      </c>
      <c r="R27" s="679">
        <v>102501</v>
      </c>
      <c r="S27" s="679">
        <v>851900</v>
      </c>
      <c r="T27" s="679">
        <v>18227392</v>
      </c>
      <c r="U27" s="684">
        <v>26737830</v>
      </c>
      <c r="V27" s="685">
        <v>34142160</v>
      </c>
      <c r="W27" s="680">
        <v>2287144484</v>
      </c>
      <c r="X27" s="686">
        <v>106042867</v>
      </c>
      <c r="Y27" s="687">
        <v>2393187351</v>
      </c>
    </row>
    <row r="28" spans="1:64" hidden="1">
      <c r="A28" s="594"/>
      <c r="B28" s="617"/>
      <c r="C28" s="618"/>
      <c r="D28" s="619"/>
      <c r="E28" s="620"/>
      <c r="F28" s="621"/>
      <c r="G28" s="619"/>
      <c r="H28" s="620"/>
      <c r="I28" s="622"/>
      <c r="J28" s="622"/>
      <c r="K28" s="621"/>
      <c r="L28" s="619"/>
      <c r="M28" s="620"/>
      <c r="N28" s="622"/>
      <c r="O28" s="623"/>
      <c r="P28" s="620"/>
      <c r="Q28" s="621"/>
      <c r="R28" s="619"/>
      <c r="S28" s="619"/>
      <c r="T28" s="619"/>
      <c r="U28" s="624"/>
      <c r="V28" s="625"/>
      <c r="W28" s="620"/>
      <c r="X28" s="667"/>
      <c r="Y28" s="668"/>
    </row>
    <row r="29" spans="1:64" hidden="1">
      <c r="A29" s="594"/>
      <c r="B29" s="617"/>
      <c r="C29" s="618"/>
      <c r="D29" s="619"/>
      <c r="E29" s="620"/>
      <c r="F29" s="621"/>
      <c r="G29" s="619"/>
      <c r="H29" s="620"/>
      <c r="I29" s="622"/>
      <c r="J29" s="622"/>
      <c r="K29" s="621"/>
      <c r="L29" s="619"/>
      <c r="M29" s="620"/>
      <c r="N29" s="622"/>
      <c r="O29" s="623"/>
      <c r="P29" s="620"/>
      <c r="Q29" s="621"/>
      <c r="R29" s="619"/>
      <c r="S29" s="619"/>
      <c r="T29" s="619"/>
      <c r="U29" s="624"/>
      <c r="V29" s="625"/>
      <c r="W29" s="620"/>
      <c r="X29" s="598"/>
      <c r="Y29" s="603"/>
      <c r="AQ29" s="688"/>
      <c r="AR29" s="688"/>
      <c r="AS29" s="688"/>
      <c r="AT29" s="688"/>
      <c r="AU29" s="688"/>
      <c r="AV29" s="688"/>
      <c r="AW29" s="688"/>
      <c r="AX29" s="688"/>
      <c r="AY29" s="688"/>
      <c r="AZ29" s="688"/>
      <c r="BA29" s="688"/>
      <c r="BB29" s="688"/>
      <c r="BC29" s="688"/>
      <c r="BD29" s="688"/>
      <c r="BE29" s="688"/>
      <c r="BF29" s="688"/>
      <c r="BG29" s="688"/>
      <c r="BH29" s="688"/>
      <c r="BI29" s="688"/>
      <c r="BJ29" s="688"/>
    </row>
    <row r="30" spans="1:64">
      <c r="A30" s="594"/>
      <c r="B30" s="617"/>
      <c r="C30" s="618"/>
      <c r="D30" s="619"/>
      <c r="E30" s="620"/>
      <c r="F30" s="621"/>
      <c r="G30" s="619"/>
      <c r="H30" s="620"/>
      <c r="I30" s="622"/>
      <c r="J30" s="622"/>
      <c r="K30" s="621"/>
      <c r="L30" s="619"/>
      <c r="M30" s="620"/>
      <c r="N30" s="622"/>
      <c r="O30" s="623"/>
      <c r="P30" s="620"/>
      <c r="Q30" s="621"/>
      <c r="R30" s="619"/>
      <c r="S30" s="619"/>
      <c r="T30" s="619"/>
      <c r="U30" s="624"/>
      <c r="V30" s="625"/>
      <c r="W30" s="620"/>
      <c r="X30" s="598"/>
      <c r="Y30" s="603"/>
    </row>
    <row r="31" spans="1:64">
      <c r="A31" s="594" t="s">
        <v>825</v>
      </c>
      <c r="B31" s="617"/>
      <c r="C31" s="618"/>
      <c r="D31" s="619"/>
      <c r="E31" s="620"/>
      <c r="F31" s="621"/>
      <c r="G31" s="619"/>
      <c r="H31" s="620"/>
      <c r="I31" s="622"/>
      <c r="J31" s="622"/>
      <c r="K31" s="621"/>
      <c r="L31" s="619"/>
      <c r="M31" s="620"/>
      <c r="N31" s="622"/>
      <c r="O31" s="623"/>
      <c r="P31" s="620"/>
      <c r="Q31" s="621"/>
      <c r="R31" s="619"/>
      <c r="S31" s="619"/>
      <c r="T31" s="619"/>
      <c r="U31" s="624"/>
      <c r="V31" s="625"/>
      <c r="W31" s="620"/>
      <c r="X31" s="598"/>
      <c r="Y31" s="603"/>
      <c r="AQ31" s="688"/>
      <c r="AR31" s="688"/>
      <c r="AS31" s="688"/>
      <c r="AT31" s="688"/>
      <c r="AU31" s="688"/>
      <c r="AV31" s="688"/>
      <c r="AW31" s="688"/>
      <c r="AX31" s="688"/>
      <c r="AY31" s="688"/>
      <c r="AZ31" s="688"/>
      <c r="BA31" s="688"/>
      <c r="BB31" s="688"/>
      <c r="BC31" s="688"/>
      <c r="BD31" s="688"/>
      <c r="BE31" s="688"/>
      <c r="BF31" s="688"/>
      <c r="BG31" s="688"/>
      <c r="BH31" s="688"/>
      <c r="BI31" s="688"/>
      <c r="BJ31" s="688"/>
    </row>
    <row r="32" spans="1:64">
      <c r="A32" s="594" t="s">
        <v>821</v>
      </c>
      <c r="B32" s="628">
        <v>111.95587405070144</v>
      </c>
      <c r="C32" s="629">
        <v>96.06191226745122</v>
      </c>
      <c r="D32" s="630">
        <v>177.31075759952432</v>
      </c>
      <c r="E32" s="631">
        <v>114.88164020527267</v>
      </c>
      <c r="F32" s="632">
        <v>139.45042862891898</v>
      </c>
      <c r="G32" s="630">
        <v>77.026468347301815</v>
      </c>
      <c r="H32" s="631">
        <v>119.8288046732232</v>
      </c>
      <c r="I32" s="633">
        <v>115.01443922888477</v>
      </c>
      <c r="J32" s="633">
        <v>154.85032730500387</v>
      </c>
      <c r="K32" s="632">
        <v>49.296230081616791</v>
      </c>
      <c r="L32" s="630">
        <v>15.338955805107771</v>
      </c>
      <c r="M32" s="631">
        <v>19.655714864477623</v>
      </c>
      <c r="N32" s="633">
        <v>285.2941411517906</v>
      </c>
      <c r="O32" s="634">
        <v>0</v>
      </c>
      <c r="P32" s="631">
        <v>59.980874316939889</v>
      </c>
      <c r="Q32" s="632">
        <v>187.89387642006096</v>
      </c>
      <c r="R32" s="630">
        <v>364.40229885057471</v>
      </c>
      <c r="S32" s="630">
        <v>47.725366876310275</v>
      </c>
      <c r="T32" s="630">
        <v>77.569133784730326</v>
      </c>
      <c r="U32" s="635">
        <v>100.19154341922777</v>
      </c>
      <c r="V32" s="636">
        <v>314.13423653645941</v>
      </c>
      <c r="W32" s="631">
        <v>117.07607384209054</v>
      </c>
      <c r="X32" s="598"/>
      <c r="Y32" s="603"/>
    </row>
    <row r="33" spans="1:25" s="626" customFormat="1" ht="16.5" thickBot="1">
      <c r="A33" s="669" t="s">
        <v>822</v>
      </c>
      <c r="B33" s="641">
        <v>167.7691928448796</v>
      </c>
      <c r="C33" s="642">
        <v>163.10565387661208</v>
      </c>
      <c r="D33" s="643">
        <v>171.78397070612692</v>
      </c>
      <c r="E33" s="644">
        <v>165.11581858753399</v>
      </c>
      <c r="F33" s="645">
        <v>183.14405576352135</v>
      </c>
      <c r="G33" s="643">
        <v>166.41978335044888</v>
      </c>
      <c r="H33" s="644">
        <v>177.88714186793564</v>
      </c>
      <c r="I33" s="646">
        <v>165.4586451244036</v>
      </c>
      <c r="J33" s="646">
        <v>154.16631532231222</v>
      </c>
      <c r="K33" s="645">
        <v>137.61197046249515</v>
      </c>
      <c r="L33" s="643">
        <v>13.237989041840246</v>
      </c>
      <c r="M33" s="644">
        <v>29.048813746899736</v>
      </c>
      <c r="N33" s="646">
        <v>173.58486770708939</v>
      </c>
      <c r="O33" s="647">
        <v>95</v>
      </c>
      <c r="P33" s="644">
        <v>168.88251366120218</v>
      </c>
      <c r="Q33" s="645">
        <v>230.83912441119423</v>
      </c>
      <c r="R33" s="643">
        <v>224.68390804597701</v>
      </c>
      <c r="S33" s="643">
        <v>207.41090146750525</v>
      </c>
      <c r="T33" s="643">
        <v>206.1477624717877</v>
      </c>
      <c r="U33" s="648">
        <v>211.42728109739753</v>
      </c>
      <c r="V33" s="649">
        <v>147.50207547424924</v>
      </c>
      <c r="W33" s="644">
        <v>163.10497072495176</v>
      </c>
      <c r="X33" s="670"/>
      <c r="Y33" s="671"/>
    </row>
    <row r="34" spans="1:25">
      <c r="O34" s="665"/>
    </row>
    <row r="35" spans="1:25" ht="18.75" hidden="1">
      <c r="B35" s="490" t="s">
        <v>826</v>
      </c>
    </row>
    <row r="36" spans="1:25">
      <c r="B36" s="490" t="s">
        <v>827</v>
      </c>
      <c r="P36" s="490" t="s">
        <v>827</v>
      </c>
    </row>
    <row r="37" spans="1:25">
      <c r="O37" s="665"/>
    </row>
    <row r="38" spans="1:25" ht="18">
      <c r="A38" s="1023" t="s">
        <v>918</v>
      </c>
      <c r="B38" s="666"/>
      <c r="C38" s="666"/>
      <c r="D38" s="666"/>
      <c r="E38" s="666"/>
      <c r="F38" s="666"/>
      <c r="G38" s="666"/>
      <c r="H38" s="666"/>
      <c r="I38" s="666"/>
      <c r="J38" s="666"/>
      <c r="K38" s="666"/>
      <c r="L38" s="666"/>
      <c r="M38" s="666"/>
      <c r="N38" s="666"/>
      <c r="O38" s="666"/>
      <c r="P38" s="666"/>
      <c r="Q38" s="666"/>
      <c r="R38" s="666"/>
      <c r="S38" s="666"/>
      <c r="T38" s="666"/>
      <c r="U38" s="666"/>
      <c r="V38" s="666"/>
      <c r="W38" s="666"/>
    </row>
    <row r="39" spans="1:25">
      <c r="B39" s="665"/>
      <c r="C39" s="665"/>
      <c r="D39" s="665"/>
      <c r="E39" s="665"/>
      <c r="F39" s="665"/>
      <c r="G39" s="665"/>
      <c r="H39" s="665"/>
      <c r="I39" s="665"/>
      <c r="J39" s="665"/>
      <c r="K39" s="665"/>
      <c r="L39" s="665"/>
      <c r="M39" s="665"/>
      <c r="N39" s="665"/>
      <c r="O39" s="665"/>
      <c r="P39" s="665"/>
      <c r="Q39" s="665"/>
      <c r="R39" s="665"/>
      <c r="S39" s="665"/>
      <c r="T39" s="665"/>
      <c r="U39" s="665"/>
      <c r="V39" s="665"/>
      <c r="W39" s="665"/>
    </row>
    <row r="41" spans="1:25">
      <c r="B41" s="666"/>
      <c r="C41" s="666"/>
      <c r="D41" s="666"/>
      <c r="E41" s="666"/>
      <c r="F41" s="666"/>
      <c r="G41" s="666"/>
      <c r="H41" s="666"/>
      <c r="I41" s="666"/>
      <c r="J41" s="666"/>
      <c r="K41" s="666"/>
      <c r="L41" s="666"/>
      <c r="M41" s="666"/>
      <c r="N41" s="666"/>
      <c r="O41" s="666"/>
      <c r="P41" s="666"/>
      <c r="Q41" s="666"/>
      <c r="R41" s="666"/>
      <c r="S41" s="666"/>
      <c r="T41" s="666"/>
      <c r="U41" s="666"/>
      <c r="V41" s="666"/>
      <c r="W41" s="666"/>
    </row>
    <row r="44" spans="1:25">
      <c r="B44" s="666"/>
      <c r="C44" s="666"/>
      <c r="D44" s="666"/>
      <c r="E44" s="666"/>
      <c r="F44" s="666"/>
      <c r="G44" s="666"/>
      <c r="H44" s="666"/>
      <c r="I44" s="666"/>
      <c r="J44" s="666"/>
      <c r="K44" s="666"/>
      <c r="L44" s="666"/>
      <c r="M44" s="666"/>
      <c r="N44" s="666"/>
      <c r="O44" s="666"/>
      <c r="P44" s="666"/>
      <c r="Q44" s="666"/>
      <c r="R44" s="666"/>
      <c r="S44" s="666"/>
      <c r="T44" s="666"/>
      <c r="U44" s="666"/>
      <c r="V44" s="666"/>
      <c r="W44" s="666"/>
    </row>
    <row r="46" spans="1:25">
      <c r="I46" s="626"/>
      <c r="P46" s="626"/>
    </row>
    <row r="49" spans="2:23">
      <c r="B49" s="666"/>
      <c r="C49" s="666"/>
      <c r="D49" s="666"/>
      <c r="E49" s="666"/>
      <c r="F49" s="666"/>
      <c r="G49" s="666"/>
      <c r="H49" s="666"/>
      <c r="I49" s="666"/>
      <c r="J49" s="666"/>
      <c r="K49" s="666"/>
      <c r="L49" s="666"/>
      <c r="M49" s="666"/>
      <c r="N49" s="666"/>
      <c r="O49" s="666"/>
      <c r="P49" s="666"/>
      <c r="Q49" s="666"/>
      <c r="R49" s="666"/>
      <c r="S49" s="666"/>
      <c r="T49" s="666"/>
      <c r="U49" s="666"/>
      <c r="V49" s="666"/>
      <c r="W49" s="666"/>
    </row>
    <row r="52" spans="2:23">
      <c r="B52" s="689"/>
      <c r="C52" s="689"/>
      <c r="D52" s="689"/>
      <c r="E52" s="689"/>
      <c r="F52" s="689"/>
      <c r="G52" s="689"/>
      <c r="H52" s="689"/>
      <c r="I52" s="689"/>
      <c r="J52" s="689"/>
      <c r="K52" s="689"/>
      <c r="L52" s="689"/>
      <c r="M52" s="689"/>
      <c r="N52" s="689"/>
      <c r="O52" s="689"/>
      <c r="P52" s="689"/>
      <c r="Q52" s="689"/>
      <c r="R52" s="689"/>
      <c r="S52" s="689"/>
      <c r="T52" s="689"/>
      <c r="U52" s="689"/>
      <c r="V52" s="689"/>
      <c r="W52" s="689"/>
    </row>
    <row r="53" spans="2:23">
      <c r="B53" s="689"/>
      <c r="C53" s="689"/>
      <c r="D53" s="689"/>
      <c r="E53" s="689"/>
      <c r="F53" s="689"/>
      <c r="G53" s="689"/>
      <c r="H53" s="689"/>
      <c r="I53" s="689"/>
      <c r="J53" s="689"/>
      <c r="K53" s="689"/>
      <c r="L53" s="689"/>
      <c r="M53" s="689"/>
      <c r="N53" s="689"/>
      <c r="O53" s="689"/>
      <c r="P53" s="689"/>
      <c r="Q53" s="689"/>
      <c r="R53" s="689"/>
      <c r="S53" s="689"/>
      <c r="T53" s="689"/>
      <c r="U53" s="689"/>
      <c r="V53" s="689"/>
      <c r="W53" s="689"/>
    </row>
    <row r="54" spans="2:23">
      <c r="B54" s="689"/>
      <c r="C54" s="689"/>
      <c r="D54" s="689"/>
      <c r="E54" s="689"/>
      <c r="F54" s="689"/>
      <c r="G54" s="689"/>
      <c r="H54" s="689"/>
      <c r="I54" s="689"/>
      <c r="J54" s="689"/>
      <c r="K54" s="689"/>
      <c r="L54" s="689"/>
      <c r="M54" s="689"/>
      <c r="N54" s="689"/>
      <c r="O54" s="689"/>
      <c r="P54" s="689"/>
      <c r="Q54" s="689"/>
      <c r="R54" s="689"/>
      <c r="S54" s="689"/>
      <c r="T54" s="689"/>
      <c r="U54" s="689"/>
      <c r="V54" s="689"/>
      <c r="W54" s="689"/>
    </row>
    <row r="57" spans="2:23">
      <c r="B57" s="689"/>
      <c r="C57" s="689"/>
      <c r="D57" s="689"/>
      <c r="E57" s="689"/>
      <c r="F57" s="689"/>
      <c r="G57" s="689"/>
      <c r="H57" s="689"/>
      <c r="I57" s="689"/>
      <c r="J57" s="689"/>
      <c r="K57" s="689"/>
      <c r="L57" s="689"/>
      <c r="M57" s="689"/>
      <c r="N57" s="689"/>
      <c r="O57" s="689"/>
      <c r="P57" s="689"/>
      <c r="Q57" s="689"/>
      <c r="R57" s="689"/>
      <c r="S57" s="689"/>
      <c r="T57" s="689"/>
      <c r="U57" s="689"/>
      <c r="V57" s="689"/>
      <c r="W57" s="689"/>
    </row>
    <row r="58" spans="2:23">
      <c r="B58" s="689"/>
      <c r="C58" s="689"/>
      <c r="D58" s="689"/>
      <c r="E58" s="689"/>
      <c r="F58" s="689"/>
      <c r="G58" s="689"/>
      <c r="H58" s="689"/>
      <c r="I58" s="689"/>
      <c r="J58" s="689"/>
      <c r="K58" s="689"/>
      <c r="L58" s="689"/>
      <c r="M58" s="689"/>
      <c r="N58" s="689"/>
      <c r="O58" s="689"/>
      <c r="P58" s="689"/>
      <c r="Q58" s="689"/>
      <c r="R58" s="689"/>
      <c r="S58" s="689"/>
      <c r="T58" s="689"/>
      <c r="U58" s="689"/>
      <c r="V58" s="689"/>
      <c r="W58" s="689"/>
    </row>
    <row r="59" spans="2:23">
      <c r="B59" s="689"/>
      <c r="C59" s="689"/>
      <c r="D59" s="689"/>
      <c r="E59" s="689"/>
      <c r="F59" s="689"/>
      <c r="G59" s="689"/>
      <c r="H59" s="689"/>
      <c r="I59" s="689"/>
      <c r="J59" s="689"/>
      <c r="K59" s="689"/>
      <c r="L59" s="689"/>
      <c r="M59" s="689"/>
      <c r="N59" s="689"/>
      <c r="O59" s="689"/>
      <c r="P59" s="689"/>
      <c r="Q59" s="689"/>
      <c r="R59" s="689"/>
      <c r="S59" s="689"/>
      <c r="T59" s="689"/>
      <c r="U59" s="689"/>
      <c r="V59" s="689"/>
      <c r="W59" s="689"/>
    </row>
    <row r="60" spans="2:23">
      <c r="B60" s="689"/>
      <c r="C60" s="689"/>
      <c r="D60" s="689"/>
      <c r="E60" s="689"/>
      <c r="F60" s="689"/>
      <c r="G60" s="689"/>
      <c r="H60" s="689"/>
      <c r="I60" s="689"/>
      <c r="J60" s="689"/>
      <c r="K60" s="689"/>
      <c r="L60" s="689"/>
      <c r="M60" s="689"/>
      <c r="N60" s="689"/>
      <c r="O60" s="689"/>
      <c r="P60" s="689"/>
      <c r="Q60" s="689"/>
      <c r="R60" s="689"/>
      <c r="S60" s="689"/>
      <c r="T60" s="689"/>
      <c r="U60" s="689"/>
      <c r="V60" s="689"/>
      <c r="W60" s="689"/>
    </row>
    <row r="61" spans="2:23">
      <c r="B61" s="689"/>
      <c r="C61" s="689"/>
      <c r="D61" s="689"/>
      <c r="E61" s="689"/>
      <c r="F61" s="689"/>
      <c r="G61" s="689"/>
      <c r="H61" s="689"/>
      <c r="I61" s="689"/>
      <c r="J61" s="689"/>
      <c r="K61" s="689"/>
      <c r="L61" s="689"/>
      <c r="M61" s="689"/>
      <c r="N61" s="689"/>
      <c r="O61" s="689"/>
      <c r="P61" s="689"/>
      <c r="Q61" s="689"/>
      <c r="R61" s="689"/>
      <c r="S61" s="689"/>
      <c r="T61" s="689"/>
      <c r="U61" s="689"/>
      <c r="V61" s="689"/>
      <c r="W61" s="689"/>
    </row>
    <row r="62" spans="2:23">
      <c r="B62" s="689"/>
      <c r="C62" s="689"/>
      <c r="D62" s="689"/>
      <c r="E62" s="689"/>
      <c r="F62" s="689"/>
      <c r="G62" s="689"/>
      <c r="H62" s="689"/>
      <c r="I62" s="689"/>
      <c r="J62" s="689"/>
      <c r="K62" s="689"/>
      <c r="L62" s="689"/>
      <c r="M62" s="689"/>
      <c r="N62" s="689"/>
      <c r="O62" s="689"/>
      <c r="P62" s="689"/>
      <c r="Q62" s="689"/>
      <c r="R62" s="689"/>
      <c r="S62" s="689"/>
      <c r="T62" s="689"/>
      <c r="U62" s="689"/>
      <c r="V62" s="689"/>
      <c r="W62" s="689"/>
    </row>
    <row r="277" spans="1:1" ht="20.25">
      <c r="A277" s="575"/>
    </row>
  </sheetData>
  <hyperlinks>
    <hyperlink ref="A1" location="'Table of Contents'!A1" display="Return to Table of Contents" xr:uid="{FF085601-BB0C-4F29-AD2A-092020A59CF7}"/>
    <hyperlink ref="A38" location="'Table of Contents'!A1" display="Return to Table of Contents" xr:uid="{CAC486D0-621B-4344-B658-243AE139364D}"/>
  </hyperlinks>
  <pageMargins left="0.7" right="0.7" top="0.75" bottom="0.75" header="0.3" footer="0.3"/>
  <pageSetup scale="43" orientation="landscape" r:id="rId1"/>
  <colBreaks count="1" manualBreakCount="1">
    <brk id="15" min="1" max="3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2023-4758-45D5-8D7B-2426E1DB9C30}">
  <sheetPr>
    <tabColor theme="0" tint="-4.9989318521683403E-2"/>
  </sheetPr>
  <dimension ref="A1:Y21"/>
  <sheetViews>
    <sheetView workbookViewId="0">
      <pane xSplit="1" topLeftCell="N1" activePane="topRight" state="frozen"/>
      <selection pane="topRight" activeCell="A15" sqref="A15"/>
    </sheetView>
  </sheetViews>
  <sheetFormatPr defaultColWidth="7.75" defaultRowHeight="15"/>
  <cols>
    <col min="1" max="1" width="28.25" style="484" customWidth="1"/>
    <col min="2" max="2" width="12.625" style="484" customWidth="1"/>
    <col min="3" max="3" width="12.5" style="484" customWidth="1"/>
    <col min="4" max="4" width="13.375" style="484" bestFit="1" customWidth="1"/>
    <col min="5" max="5" width="14.75" style="484" bestFit="1" customWidth="1"/>
    <col min="6" max="6" width="13.125" style="484" customWidth="1"/>
    <col min="7" max="8" width="13.25" style="484" customWidth="1"/>
    <col min="9" max="9" width="17.25" style="484" customWidth="1"/>
    <col min="10" max="10" width="11.625" style="484" bestFit="1" customWidth="1"/>
    <col min="11" max="11" width="10.25" style="484" customWidth="1"/>
    <col min="12" max="12" width="12.25" style="484" customWidth="1"/>
    <col min="13" max="13" width="10.25" style="484" customWidth="1"/>
    <col min="14" max="14" width="12.5" style="484" customWidth="1"/>
    <col min="15" max="15" width="10" style="484" customWidth="1"/>
    <col min="16" max="16" width="9.625" style="484" customWidth="1"/>
    <col min="17" max="17" width="12.5" style="484" bestFit="1" customWidth="1"/>
    <col min="18" max="18" width="9.125" style="484" customWidth="1"/>
    <col min="19" max="19" width="11.625" style="484" bestFit="1" customWidth="1"/>
    <col min="20" max="21" width="12.5" style="484" bestFit="1" customWidth="1"/>
    <col min="22" max="22" width="10.625" style="484" customWidth="1"/>
    <col min="23" max="23" width="12.5" style="484" bestFit="1" customWidth="1"/>
    <col min="24" max="24" width="11.5" style="484" customWidth="1"/>
    <col min="25" max="25" width="14.75" style="484" bestFit="1" customWidth="1"/>
    <col min="26" max="16384" width="7.75" style="484"/>
  </cols>
  <sheetData>
    <row r="1" spans="1:25" ht="18">
      <c r="A1" s="1023" t="s">
        <v>918</v>
      </c>
    </row>
    <row r="2" spans="1:25" s="690" customFormat="1" ht="94.5">
      <c r="B2" s="691" t="s">
        <v>828</v>
      </c>
      <c r="C2" s="691" t="s">
        <v>829</v>
      </c>
      <c r="D2" s="691" t="s">
        <v>830</v>
      </c>
      <c r="E2" s="691" t="s">
        <v>831</v>
      </c>
      <c r="F2" s="691" t="s">
        <v>832</v>
      </c>
      <c r="G2" s="691" t="s">
        <v>833</v>
      </c>
      <c r="H2" s="691" t="s">
        <v>834</v>
      </c>
      <c r="I2" s="691" t="s">
        <v>835</v>
      </c>
      <c r="J2" s="691" t="s">
        <v>190</v>
      </c>
      <c r="K2" s="691" t="s">
        <v>836</v>
      </c>
      <c r="L2" s="691" t="s">
        <v>837</v>
      </c>
      <c r="M2" s="691" t="s">
        <v>838</v>
      </c>
      <c r="N2" s="691" t="s">
        <v>839</v>
      </c>
      <c r="O2" s="691" t="s">
        <v>840</v>
      </c>
      <c r="P2" s="691" t="s">
        <v>841</v>
      </c>
      <c r="Q2" s="691" t="s">
        <v>842</v>
      </c>
      <c r="R2" s="691" t="s">
        <v>843</v>
      </c>
      <c r="S2" s="691" t="s">
        <v>844</v>
      </c>
      <c r="T2" s="691" t="s">
        <v>845</v>
      </c>
      <c r="U2" s="691" t="s">
        <v>846</v>
      </c>
      <c r="V2" s="691" t="s">
        <v>323</v>
      </c>
      <c r="W2" s="691" t="s">
        <v>847</v>
      </c>
      <c r="X2" s="691" t="s">
        <v>848</v>
      </c>
      <c r="Y2" s="691" t="s">
        <v>7</v>
      </c>
    </row>
    <row r="3" spans="1:25" ht="15.75">
      <c r="A3" s="692" t="s">
        <v>823</v>
      </c>
      <c r="B3" s="693">
        <v>517224</v>
      </c>
      <c r="C3" s="693">
        <v>5350329</v>
      </c>
      <c r="D3" s="693">
        <v>1612897</v>
      </c>
      <c r="E3" s="693">
        <f>C3+D3</f>
        <v>6963226</v>
      </c>
      <c r="F3" s="693">
        <v>131699</v>
      </c>
      <c r="G3" s="693">
        <v>60374</v>
      </c>
      <c r="H3" s="693">
        <f>F3+G3</f>
        <v>192073</v>
      </c>
      <c r="I3" s="693">
        <f>E3+H3</f>
        <v>7155299</v>
      </c>
      <c r="J3" s="693">
        <v>9013</v>
      </c>
      <c r="K3" s="693">
        <v>12865</v>
      </c>
      <c r="L3" s="693">
        <v>88336</v>
      </c>
      <c r="M3" s="693">
        <f>K3+L3</f>
        <v>101201</v>
      </c>
      <c r="N3" s="693">
        <v>220231</v>
      </c>
      <c r="O3" s="693">
        <v>1</v>
      </c>
      <c r="P3" s="694">
        <v>366</v>
      </c>
      <c r="Q3" s="693">
        <v>18045</v>
      </c>
      <c r="R3" s="693">
        <v>174</v>
      </c>
      <c r="S3" s="693">
        <v>3339</v>
      </c>
      <c r="T3" s="693">
        <v>64245</v>
      </c>
      <c r="U3" s="693">
        <f>Q3+R3+S3+T3</f>
        <v>85803</v>
      </c>
      <c r="V3" s="693">
        <v>73959</v>
      </c>
      <c r="W3" s="693">
        <v>8163095</v>
      </c>
    </row>
    <row r="4" spans="1:25" ht="15.75">
      <c r="A4" s="692"/>
      <c r="B4" s="695"/>
    </row>
    <row r="5" spans="1:25" ht="18">
      <c r="A5" s="692" t="s">
        <v>849</v>
      </c>
      <c r="B5" s="696">
        <v>57906265</v>
      </c>
      <c r="C5" s="697">
        <v>513962835</v>
      </c>
      <c r="D5" s="697">
        <v>285983989</v>
      </c>
      <c r="E5" s="697">
        <f>SUM(C5:D5)</f>
        <v>799946824</v>
      </c>
      <c r="F5" s="697">
        <v>18365482</v>
      </c>
      <c r="G5" s="697">
        <v>4650396</v>
      </c>
      <c r="H5" s="697">
        <f>SUM(F5:G5)</f>
        <v>23015878</v>
      </c>
      <c r="I5" s="697">
        <f>SUM(E5+H5)</f>
        <v>822962702</v>
      </c>
      <c r="J5" s="697">
        <v>1395666</v>
      </c>
      <c r="K5" s="697">
        <v>634196</v>
      </c>
      <c r="L5" s="697">
        <v>1354982</v>
      </c>
      <c r="M5" s="697">
        <f>SUM(K5+L5)</f>
        <v>1989178</v>
      </c>
      <c r="N5" s="697">
        <v>62830614</v>
      </c>
      <c r="O5" s="697">
        <v>0</v>
      </c>
      <c r="P5" s="697">
        <v>21953</v>
      </c>
      <c r="Q5" s="697">
        <v>3390545</v>
      </c>
      <c r="R5" s="697">
        <v>63406</v>
      </c>
      <c r="S5" s="697">
        <v>159355</v>
      </c>
      <c r="T5" s="697">
        <v>4983429</v>
      </c>
      <c r="U5" s="697">
        <f>SUM(Q5:T5)</f>
        <v>8596735</v>
      </c>
      <c r="V5" s="698">
        <v>23233054</v>
      </c>
      <c r="W5" s="699">
        <v>978936166</v>
      </c>
      <c r="X5" s="700">
        <v>0</v>
      </c>
      <c r="Y5" s="697">
        <f>SUM(W5+X5)</f>
        <v>978936166</v>
      </c>
    </row>
    <row r="6" spans="1:25" ht="18">
      <c r="A6" s="692" t="s">
        <v>850</v>
      </c>
      <c r="B6" s="701">
        <v>86774253</v>
      </c>
      <c r="C6" s="702">
        <v>872668910</v>
      </c>
      <c r="D6" s="702">
        <v>277069851</v>
      </c>
      <c r="E6" s="702">
        <f>SUM(C6+D6)</f>
        <v>1149738761</v>
      </c>
      <c r="F6" s="702">
        <v>24119889</v>
      </c>
      <c r="G6" s="702">
        <v>10047428</v>
      </c>
      <c r="H6" s="702">
        <f>SUM(F6+G6)</f>
        <v>34167317</v>
      </c>
      <c r="I6" s="702">
        <f>SUM(E6+H6)</f>
        <v>1183906078</v>
      </c>
      <c r="J6" s="702">
        <v>1389501</v>
      </c>
      <c r="K6" s="702">
        <v>1770378</v>
      </c>
      <c r="L6" s="702">
        <v>1169391</v>
      </c>
      <c r="M6" s="702">
        <f>SUM(K6+L6)</f>
        <v>2939769</v>
      </c>
      <c r="N6" s="702">
        <v>38228769</v>
      </c>
      <c r="O6" s="702">
        <v>95</v>
      </c>
      <c r="P6" s="702">
        <v>61811</v>
      </c>
      <c r="Q6" s="702">
        <v>4165492</v>
      </c>
      <c r="R6" s="702">
        <v>39095</v>
      </c>
      <c r="S6" s="702">
        <v>692545</v>
      </c>
      <c r="T6" s="702">
        <v>13243963</v>
      </c>
      <c r="U6" s="702">
        <f>SUM(Q6:T6)</f>
        <v>18141095</v>
      </c>
      <c r="V6" s="702">
        <v>10909106</v>
      </c>
      <c r="W6" s="703">
        <v>1342350477</v>
      </c>
      <c r="X6" s="702">
        <v>106042867</v>
      </c>
      <c r="Y6" s="702">
        <f>SUM(W6+X6)</f>
        <v>1448393344</v>
      </c>
    </row>
    <row r="7" spans="1:25" ht="18">
      <c r="A7" s="692" t="s">
        <v>851</v>
      </c>
      <c r="B7" s="697">
        <f t="shared" ref="B7:N7" si="0">SUM(B5+B6)</f>
        <v>144680518</v>
      </c>
      <c r="C7" s="697">
        <f t="shared" si="0"/>
        <v>1386631745</v>
      </c>
      <c r="D7" s="697">
        <f t="shared" si="0"/>
        <v>563053840</v>
      </c>
      <c r="E7" s="697">
        <f t="shared" si="0"/>
        <v>1949685585</v>
      </c>
      <c r="F7" s="697">
        <f t="shared" si="0"/>
        <v>42485371</v>
      </c>
      <c r="G7" s="697">
        <f t="shared" si="0"/>
        <v>14697824</v>
      </c>
      <c r="H7" s="697">
        <f t="shared" si="0"/>
        <v>57183195</v>
      </c>
      <c r="I7" s="697">
        <f t="shared" si="0"/>
        <v>2006868780</v>
      </c>
      <c r="J7" s="697">
        <f t="shared" si="0"/>
        <v>2785167</v>
      </c>
      <c r="K7" s="697">
        <f t="shared" si="0"/>
        <v>2404574</v>
      </c>
      <c r="L7" s="697">
        <f t="shared" si="0"/>
        <v>2524373</v>
      </c>
      <c r="M7" s="697">
        <f t="shared" si="0"/>
        <v>4928947</v>
      </c>
      <c r="N7" s="697">
        <f t="shared" si="0"/>
        <v>101059383</v>
      </c>
      <c r="O7" s="697">
        <f>SUM(O5+O6)</f>
        <v>95</v>
      </c>
      <c r="P7" s="697">
        <f t="shared" ref="P7:Y7" si="1">SUM(P5+P6)</f>
        <v>83764</v>
      </c>
      <c r="Q7" s="697">
        <f t="shared" si="1"/>
        <v>7556037</v>
      </c>
      <c r="R7" s="697">
        <f t="shared" si="1"/>
        <v>102501</v>
      </c>
      <c r="S7" s="697">
        <f t="shared" si="1"/>
        <v>851900</v>
      </c>
      <c r="T7" s="697">
        <f t="shared" si="1"/>
        <v>18227392</v>
      </c>
      <c r="U7" s="697">
        <f t="shared" si="1"/>
        <v>26737830</v>
      </c>
      <c r="V7" s="697">
        <f t="shared" si="1"/>
        <v>34142160</v>
      </c>
      <c r="W7" s="697">
        <f>SUM(W5+W6)</f>
        <v>2321286643</v>
      </c>
      <c r="X7" s="697">
        <f t="shared" si="1"/>
        <v>106042867</v>
      </c>
      <c r="Y7" s="697">
        <f t="shared" si="1"/>
        <v>2427329510</v>
      </c>
    </row>
    <row r="8" spans="1:25" ht="15.75">
      <c r="A8" s="692"/>
    </row>
    <row r="9" spans="1:25" ht="15.75">
      <c r="A9" s="692" t="s">
        <v>852</v>
      </c>
    </row>
    <row r="10" spans="1:25" ht="16.5">
      <c r="A10" s="692" t="s">
        <v>853</v>
      </c>
      <c r="B10" s="629">
        <v>111.95587405070144</v>
      </c>
      <c r="C10" s="629">
        <v>96.06191226745122</v>
      </c>
      <c r="D10" s="629">
        <v>177.31075759952432</v>
      </c>
      <c r="E10" s="629">
        <v>114.88164020527267</v>
      </c>
      <c r="F10" s="629">
        <v>139.45042862891898</v>
      </c>
      <c r="G10" s="629">
        <v>77.026468347301815</v>
      </c>
      <c r="H10" s="629">
        <v>119.8288046732232</v>
      </c>
      <c r="I10" s="629">
        <v>115.01443922888477</v>
      </c>
      <c r="J10" s="629">
        <v>154.85032730500387</v>
      </c>
      <c r="K10" s="629">
        <v>49.296230081616791</v>
      </c>
      <c r="L10" s="629">
        <v>15.338955805107771</v>
      </c>
      <c r="M10" s="629">
        <v>19.655714864477623</v>
      </c>
      <c r="N10" s="629">
        <v>285.2941411517906</v>
      </c>
      <c r="O10" s="629">
        <v>0</v>
      </c>
      <c r="P10" s="629">
        <v>59.980874316939889</v>
      </c>
      <c r="Q10" s="629">
        <v>187.89387642006096</v>
      </c>
      <c r="R10" s="629">
        <v>364.40229885057471</v>
      </c>
      <c r="S10" s="629">
        <v>47.725366876310275</v>
      </c>
      <c r="T10" s="629">
        <v>77.569133784730326</v>
      </c>
      <c r="U10" s="629">
        <v>100.19154341922777</v>
      </c>
      <c r="V10" s="629">
        <v>314.13423653645941</v>
      </c>
      <c r="W10" s="629">
        <v>117.07607384209054</v>
      </c>
      <c r="X10" s="665"/>
      <c r="Y10" s="665"/>
    </row>
    <row r="11" spans="1:25" ht="16.5">
      <c r="A11" s="692" t="s">
        <v>854</v>
      </c>
      <c r="B11" s="704">
        <v>167.7691928448796</v>
      </c>
      <c r="C11" s="704">
        <v>163.10565387661208</v>
      </c>
      <c r="D11" s="704">
        <v>171.78397070612692</v>
      </c>
      <c r="E11" s="704">
        <v>165.11581858753399</v>
      </c>
      <c r="F11" s="704">
        <v>183.14405576352135</v>
      </c>
      <c r="G11" s="704">
        <v>166.41978335044888</v>
      </c>
      <c r="H11" s="704">
        <v>177.88714186793564</v>
      </c>
      <c r="I11" s="704">
        <v>165.4586451244036</v>
      </c>
      <c r="J11" s="704">
        <v>154.16631532231222</v>
      </c>
      <c r="K11" s="704">
        <v>137.61197046249515</v>
      </c>
      <c r="L11" s="704">
        <v>13.237989041840246</v>
      </c>
      <c r="M11" s="704">
        <v>29.048813746899736</v>
      </c>
      <c r="N11" s="704">
        <v>173.58486770708939</v>
      </c>
      <c r="O11" s="704">
        <v>95</v>
      </c>
      <c r="P11" s="704">
        <v>168.88251366120218</v>
      </c>
      <c r="Q11" s="704">
        <v>230.83912441119423</v>
      </c>
      <c r="R11" s="704">
        <v>224.68390804597701</v>
      </c>
      <c r="S11" s="704">
        <v>207.41090146750525</v>
      </c>
      <c r="T11" s="704">
        <v>206.1477624717877</v>
      </c>
      <c r="U11" s="704">
        <v>211.42728109739753</v>
      </c>
      <c r="V11" s="704">
        <v>147.50207547424924</v>
      </c>
      <c r="W11" s="704">
        <v>163.10497072495176</v>
      </c>
      <c r="X11" s="626"/>
      <c r="Y11" s="626"/>
    </row>
    <row r="12" spans="1:25" ht="16.5">
      <c r="A12" s="692" t="s">
        <v>7</v>
      </c>
      <c r="B12" s="678">
        <v>279.72506689558105</v>
      </c>
      <c r="C12" s="678">
        <v>259.1675661440633</v>
      </c>
      <c r="D12" s="678">
        <v>349.09472830565124</v>
      </c>
      <c r="E12" s="678">
        <v>279.9974587928067</v>
      </c>
      <c r="F12" s="678">
        <v>322.59448439244034</v>
      </c>
      <c r="G12" s="678">
        <v>243.44625169775071</v>
      </c>
      <c r="H12" s="678">
        <v>297.71594654115881</v>
      </c>
      <c r="I12" s="678">
        <v>280.47308435328836</v>
      </c>
      <c r="J12" s="678">
        <v>309.01664262731606</v>
      </c>
      <c r="K12" s="678">
        <v>186.90820054411193</v>
      </c>
      <c r="L12" s="678">
        <v>28.576944846948017</v>
      </c>
      <c r="M12" s="678">
        <v>48.704528611377356</v>
      </c>
      <c r="N12" s="678">
        <v>458.87900885887996</v>
      </c>
      <c r="O12" s="678">
        <v>95</v>
      </c>
      <c r="P12" s="678">
        <v>228.86338797814207</v>
      </c>
      <c r="Q12" s="678">
        <v>418.7330008312552</v>
      </c>
      <c r="R12" s="678">
        <v>589.08620689655174</v>
      </c>
      <c r="S12" s="678">
        <v>255.13626834381552</v>
      </c>
      <c r="T12" s="678">
        <v>283.716896256518</v>
      </c>
      <c r="U12" s="678">
        <v>311.6188245166253</v>
      </c>
      <c r="V12" s="678">
        <v>461.63631201070865</v>
      </c>
      <c r="W12" s="678">
        <v>280.18104456704231</v>
      </c>
      <c r="X12" s="705"/>
      <c r="Y12" s="705"/>
    </row>
    <row r="14" spans="1:25">
      <c r="B14" s="706"/>
      <c r="C14" s="706"/>
      <c r="D14" s="706"/>
      <c r="E14" s="706"/>
      <c r="F14" s="706"/>
      <c r="G14" s="706"/>
      <c r="H14" s="706"/>
      <c r="I14" s="706"/>
      <c r="J14" s="706"/>
      <c r="K14" s="706"/>
      <c r="L14" s="706"/>
      <c r="M14" s="706"/>
      <c r="N14" s="706"/>
      <c r="O14" s="706"/>
      <c r="P14" s="706"/>
      <c r="Q14" s="706"/>
      <c r="R14" s="706"/>
      <c r="S14" s="706"/>
      <c r="T14" s="706"/>
      <c r="U14" s="706"/>
      <c r="V14" s="706"/>
      <c r="W14" s="706"/>
    </row>
    <row r="15" spans="1:25" ht="18">
      <c r="A15" s="1023" t="s">
        <v>918</v>
      </c>
      <c r="B15" s="706"/>
      <c r="C15" s="706"/>
      <c r="D15" s="706"/>
      <c r="E15" s="706"/>
      <c r="F15" s="706"/>
      <c r="G15" s="706"/>
      <c r="H15" s="706"/>
      <c r="I15" s="706"/>
      <c r="J15" s="706"/>
      <c r="K15" s="706"/>
      <c r="L15" s="706"/>
      <c r="M15" s="706"/>
      <c r="N15" s="706"/>
      <c r="O15" s="706"/>
      <c r="P15" s="706"/>
      <c r="Q15" s="706"/>
      <c r="R15" s="706"/>
      <c r="S15" s="706"/>
      <c r="T15" s="706"/>
      <c r="U15" s="706"/>
      <c r="V15" s="706"/>
      <c r="W15" s="706"/>
    </row>
    <row r="16" spans="1:25">
      <c r="B16" s="706"/>
      <c r="C16" s="706"/>
      <c r="D16" s="706"/>
      <c r="E16" s="706"/>
      <c r="F16" s="706"/>
      <c r="G16" s="706"/>
      <c r="H16" s="706"/>
      <c r="I16" s="706"/>
      <c r="J16" s="706"/>
      <c r="K16" s="706"/>
      <c r="L16" s="706"/>
      <c r="M16" s="706"/>
      <c r="N16" s="706"/>
      <c r="O16" s="706"/>
      <c r="P16" s="706"/>
      <c r="Q16" s="706"/>
      <c r="R16" s="706"/>
      <c r="S16" s="706"/>
      <c r="T16" s="706"/>
      <c r="U16" s="706"/>
      <c r="V16" s="706"/>
      <c r="W16" s="706"/>
    </row>
    <row r="17" spans="2:25">
      <c r="B17" s="706"/>
      <c r="C17" s="706"/>
      <c r="D17" s="706"/>
      <c r="E17" s="706"/>
      <c r="F17" s="706"/>
      <c r="G17" s="706"/>
      <c r="H17" s="706"/>
      <c r="I17" s="706"/>
      <c r="J17" s="706"/>
      <c r="K17" s="706"/>
      <c r="L17" s="706"/>
      <c r="M17" s="706"/>
      <c r="N17" s="706"/>
      <c r="O17" s="706"/>
      <c r="P17" s="706"/>
      <c r="Q17" s="706"/>
      <c r="R17" s="706"/>
      <c r="S17" s="706"/>
      <c r="T17" s="706"/>
      <c r="U17" s="706"/>
      <c r="V17" s="706"/>
      <c r="W17" s="706"/>
    </row>
    <row r="18" spans="2:25">
      <c r="B18" s="706"/>
      <c r="C18" s="706"/>
      <c r="D18" s="706"/>
      <c r="E18" s="706"/>
      <c r="G18" s="706"/>
      <c r="H18" s="706"/>
      <c r="I18" s="706"/>
      <c r="J18" s="706"/>
      <c r="K18" s="706"/>
      <c r="L18" s="706"/>
      <c r="M18" s="706"/>
      <c r="N18" s="706"/>
      <c r="O18" s="706"/>
      <c r="P18" s="706"/>
      <c r="Q18" s="706"/>
      <c r="R18" s="706"/>
      <c r="S18" s="706"/>
      <c r="T18" s="706"/>
      <c r="U18" s="706"/>
      <c r="V18" s="706"/>
      <c r="W18" s="706"/>
    </row>
    <row r="19" spans="2:25">
      <c r="B19" s="706"/>
      <c r="C19" s="706"/>
      <c r="D19" s="706"/>
      <c r="E19" s="706"/>
      <c r="F19" s="706"/>
      <c r="G19" s="706"/>
      <c r="H19" s="706"/>
      <c r="I19" s="706"/>
      <c r="J19" s="706"/>
      <c r="K19" s="706"/>
      <c r="L19" s="706"/>
      <c r="M19" s="706"/>
      <c r="N19" s="706"/>
      <c r="O19" s="706"/>
      <c r="P19" s="706"/>
      <c r="Q19" s="706"/>
      <c r="R19" s="706"/>
      <c r="S19" s="706"/>
      <c r="T19" s="706"/>
      <c r="U19" s="706"/>
      <c r="V19" s="706"/>
      <c r="W19" s="706"/>
      <c r="X19" s="706"/>
      <c r="Y19" s="706"/>
    </row>
    <row r="20" spans="2:25">
      <c r="B20" s="706"/>
      <c r="C20" s="706"/>
      <c r="D20" s="706"/>
      <c r="E20" s="706"/>
      <c r="F20" s="706"/>
      <c r="G20" s="706"/>
      <c r="H20" s="706"/>
      <c r="I20" s="706"/>
      <c r="J20" s="706"/>
      <c r="K20" s="706"/>
      <c r="L20" s="706"/>
      <c r="M20" s="706"/>
      <c r="N20" s="706"/>
      <c r="O20" s="706"/>
      <c r="P20" s="706"/>
      <c r="Q20" s="706"/>
      <c r="R20" s="706"/>
      <c r="S20" s="706"/>
      <c r="T20" s="706"/>
      <c r="U20" s="706"/>
      <c r="V20" s="706"/>
      <c r="W20" s="706"/>
      <c r="X20" s="706"/>
      <c r="Y20" s="706"/>
    </row>
    <row r="21" spans="2:25">
      <c r="B21" s="706"/>
      <c r="C21" s="706"/>
      <c r="D21" s="706"/>
      <c r="E21" s="706"/>
      <c r="F21" s="706"/>
      <c r="G21" s="706"/>
      <c r="H21" s="706"/>
      <c r="I21" s="706"/>
      <c r="J21" s="706"/>
      <c r="K21" s="706"/>
      <c r="L21" s="706"/>
      <c r="M21" s="706"/>
      <c r="N21" s="706"/>
      <c r="O21" s="706"/>
      <c r="P21" s="706"/>
      <c r="Q21" s="706"/>
      <c r="R21" s="706"/>
      <c r="S21" s="706"/>
      <c r="T21" s="706"/>
      <c r="U21" s="706"/>
      <c r="V21" s="706"/>
      <c r="W21" s="706"/>
      <c r="X21" s="706"/>
      <c r="Y21" s="706"/>
    </row>
  </sheetData>
  <hyperlinks>
    <hyperlink ref="A1" location="'Table of Contents'!A1" display="Return to Table of Contents" xr:uid="{B3A45624-D549-4C63-8513-7559349D1D0D}"/>
    <hyperlink ref="A15" location="'Table of Contents'!A1" display="Return to Table of Contents" xr:uid="{2A0C2E4A-EB58-4B1A-8B62-0922C673AA6F}"/>
  </hyperlinks>
  <pageMargins left="0.7" right="0.7" top="0.75" bottom="0.75" header="0.3" footer="0.3"/>
  <pageSetup scale="5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676D-1A9A-4FDC-BBF4-15CBCF3AAF8E}">
  <sheetPr>
    <tabColor theme="0" tint="-4.9989318521683403E-2"/>
    <pageSetUpPr fitToPage="1"/>
  </sheetPr>
  <dimension ref="A1:S101"/>
  <sheetViews>
    <sheetView topLeftCell="A18" workbookViewId="0">
      <selection activeCell="A41" sqref="A41"/>
    </sheetView>
  </sheetViews>
  <sheetFormatPr defaultColWidth="7.75" defaultRowHeight="15"/>
  <cols>
    <col min="1" max="1" width="22.75" style="484" bestFit="1" customWidth="1"/>
    <col min="2" max="2" width="19.375" style="484" bestFit="1" customWidth="1"/>
    <col min="3" max="3" width="14.125" style="484" bestFit="1" customWidth="1"/>
    <col min="4" max="4" width="14" style="484" bestFit="1" customWidth="1"/>
    <col min="5" max="5" width="16.625" style="484" customWidth="1"/>
    <col min="6" max="6" width="14" style="484" bestFit="1" customWidth="1"/>
    <col min="7" max="7" width="15.625" style="484" bestFit="1" customWidth="1"/>
    <col min="8" max="8" width="16.375" style="484" bestFit="1" customWidth="1"/>
    <col min="9" max="11" width="14" style="484" bestFit="1" customWidth="1"/>
    <col min="12" max="16384" width="7.75" style="484"/>
  </cols>
  <sheetData>
    <row r="1" spans="1:19" ht="18">
      <c r="A1" s="1023" t="s">
        <v>918</v>
      </c>
    </row>
    <row r="2" spans="1:19" ht="15" customHeight="1">
      <c r="A2" s="707" t="s">
        <v>775</v>
      </c>
      <c r="B2" s="707"/>
      <c r="C2" s="707"/>
      <c r="D2" s="707"/>
      <c r="E2" s="707"/>
      <c r="F2" s="707"/>
      <c r="G2" s="707"/>
      <c r="H2" s="707"/>
      <c r="I2" s="707"/>
      <c r="J2" s="707"/>
      <c r="K2" s="708"/>
    </row>
    <row r="3" spans="1:19" ht="15" customHeight="1">
      <c r="A3" s="707" t="s">
        <v>734</v>
      </c>
      <c r="B3" s="707"/>
      <c r="C3" s="707"/>
      <c r="D3" s="707"/>
      <c r="E3" s="707"/>
      <c r="F3" s="707"/>
      <c r="G3" s="707"/>
      <c r="H3" s="707"/>
      <c r="I3" s="707"/>
      <c r="J3" s="707"/>
      <c r="K3" s="708"/>
    </row>
    <row r="4" spans="1:19" ht="15" customHeight="1">
      <c r="A4" s="707" t="s">
        <v>855</v>
      </c>
      <c r="B4" s="707"/>
      <c r="C4" s="707"/>
      <c r="D4" s="707"/>
      <c r="E4" s="707"/>
      <c r="F4" s="707"/>
      <c r="G4" s="707"/>
      <c r="H4" s="707"/>
      <c r="I4" s="707"/>
      <c r="J4" s="707"/>
      <c r="K4" s="708"/>
    </row>
    <row r="5" spans="1:19" ht="15" customHeight="1">
      <c r="A5" s="709"/>
      <c r="B5" s="709"/>
      <c r="C5" s="709"/>
      <c r="D5" s="709"/>
      <c r="E5" s="709"/>
      <c r="F5" s="709"/>
      <c r="G5" s="709"/>
      <c r="H5" s="709"/>
      <c r="I5" s="709"/>
      <c r="J5" s="710"/>
    </row>
    <row r="6" spans="1:19" ht="15.95" customHeight="1" thickBot="1">
      <c r="A6" s="709"/>
      <c r="B6" s="709"/>
      <c r="C6" s="709"/>
      <c r="D6" s="709"/>
      <c r="E6" s="709"/>
      <c r="F6" s="709"/>
      <c r="G6" s="709"/>
      <c r="H6" s="709"/>
      <c r="I6" s="709"/>
      <c r="J6" s="710"/>
    </row>
    <row r="7" spans="1:19" ht="63.75" customHeight="1" thickBot="1">
      <c r="A7" s="711" t="s">
        <v>736</v>
      </c>
      <c r="B7" s="712" t="s">
        <v>856</v>
      </c>
      <c r="C7" s="713" t="s">
        <v>857</v>
      </c>
      <c r="D7" s="713" t="s">
        <v>794</v>
      </c>
      <c r="E7" s="713" t="s">
        <v>796</v>
      </c>
      <c r="F7" s="713" t="s">
        <v>800</v>
      </c>
      <c r="G7" s="713" t="s">
        <v>858</v>
      </c>
      <c r="H7" s="713" t="s">
        <v>804</v>
      </c>
      <c r="I7" s="713" t="s">
        <v>859</v>
      </c>
      <c r="J7" s="714" t="s">
        <v>860</v>
      </c>
      <c r="K7" s="715" t="s">
        <v>861</v>
      </c>
    </row>
    <row r="8" spans="1:19" ht="15" customHeight="1">
      <c r="A8" s="716" t="s">
        <v>747</v>
      </c>
      <c r="B8" s="717">
        <v>233.94331550802139</v>
      </c>
      <c r="C8" s="718">
        <v>259.00395436388197</v>
      </c>
      <c r="D8" s="718">
        <v>352.10335340631434</v>
      </c>
      <c r="E8" s="718">
        <v>281.1541637990365</v>
      </c>
      <c r="F8" s="718">
        <v>0</v>
      </c>
      <c r="G8" s="718">
        <v>0</v>
      </c>
      <c r="H8" s="718">
        <v>422.21545623836118</v>
      </c>
      <c r="I8" s="718">
        <v>0</v>
      </c>
      <c r="J8" s="719">
        <v>0</v>
      </c>
      <c r="K8" s="720">
        <v>279.11740968132341</v>
      </c>
      <c r="L8" s="721"/>
      <c r="M8" s="547"/>
    </row>
    <row r="9" spans="1:19" ht="15" customHeight="1">
      <c r="A9" s="722" t="s">
        <v>748</v>
      </c>
      <c r="B9" s="723">
        <v>255.02010515624067</v>
      </c>
      <c r="C9" s="724">
        <v>246.19265327005706</v>
      </c>
      <c r="D9" s="724">
        <v>295.83730451158601</v>
      </c>
      <c r="E9" s="724">
        <v>218.58099297893682</v>
      </c>
      <c r="F9" s="724">
        <v>248.32317073170731</v>
      </c>
      <c r="G9" s="724">
        <v>183.71623672230655</v>
      </c>
      <c r="H9" s="724">
        <v>318.8798767967146</v>
      </c>
      <c r="I9" s="724">
        <v>0</v>
      </c>
      <c r="J9" s="725">
        <v>1034.6875000000002</v>
      </c>
      <c r="K9" s="726">
        <v>261.4120690543192</v>
      </c>
      <c r="L9" s="721"/>
      <c r="M9" s="547"/>
    </row>
    <row r="10" spans="1:19" ht="15" customHeight="1">
      <c r="A10" s="722" t="s">
        <v>749</v>
      </c>
      <c r="B10" s="723">
        <v>442.53554772026223</v>
      </c>
      <c r="C10" s="724">
        <v>411.18985543685255</v>
      </c>
      <c r="D10" s="724">
        <v>493.34458162755357</v>
      </c>
      <c r="E10" s="724">
        <v>336.07656951837924</v>
      </c>
      <c r="F10" s="724">
        <v>0</v>
      </c>
      <c r="G10" s="724">
        <v>0</v>
      </c>
      <c r="H10" s="724">
        <v>529.44221415586696</v>
      </c>
      <c r="I10" s="724">
        <v>0</v>
      </c>
      <c r="J10" s="725">
        <v>427.65931766871392</v>
      </c>
      <c r="K10" s="726">
        <v>435.77991400127485</v>
      </c>
      <c r="L10" s="721"/>
      <c r="M10" s="547"/>
    </row>
    <row r="11" spans="1:19" ht="15" customHeight="1">
      <c r="A11" s="722" t="s">
        <v>750</v>
      </c>
      <c r="B11" s="723">
        <v>395.64190043387839</v>
      </c>
      <c r="C11" s="724">
        <v>347.19103553883821</v>
      </c>
      <c r="D11" s="724">
        <v>443.32723618937314</v>
      </c>
      <c r="E11" s="724">
        <v>253.80974158276538</v>
      </c>
      <c r="F11" s="724">
        <v>0</v>
      </c>
      <c r="G11" s="724">
        <v>0</v>
      </c>
      <c r="H11" s="724">
        <v>471.89733424155645</v>
      </c>
      <c r="I11" s="724">
        <v>0</v>
      </c>
      <c r="J11" s="725">
        <v>0</v>
      </c>
      <c r="K11" s="726">
        <v>380.95941531758717</v>
      </c>
      <c r="L11" s="721"/>
      <c r="M11" s="547"/>
    </row>
    <row r="12" spans="1:19" ht="15" customHeight="1">
      <c r="A12" s="722" t="s">
        <v>751</v>
      </c>
      <c r="B12" s="723">
        <v>296.35828460038988</v>
      </c>
      <c r="C12" s="724">
        <v>252.19877883310721</v>
      </c>
      <c r="D12" s="724">
        <v>357.00496213110472</v>
      </c>
      <c r="E12" s="724">
        <v>338.73834663919649</v>
      </c>
      <c r="F12" s="724">
        <v>220.66666666666669</v>
      </c>
      <c r="G12" s="724">
        <v>53.503539716822651</v>
      </c>
      <c r="H12" s="724">
        <v>366.71644351265064</v>
      </c>
      <c r="I12" s="724">
        <v>95</v>
      </c>
      <c r="J12" s="725">
        <v>241.46806500377926</v>
      </c>
      <c r="K12" s="726">
        <v>274.78892741839053</v>
      </c>
      <c r="L12" s="721"/>
      <c r="M12" s="547"/>
    </row>
    <row r="13" spans="1:19" ht="15" customHeight="1">
      <c r="A13" s="722" t="s">
        <v>752</v>
      </c>
      <c r="B13" s="723">
        <v>282.34909780805117</v>
      </c>
      <c r="C13" s="724">
        <v>225.12417769016122</v>
      </c>
      <c r="D13" s="724">
        <v>622.05156592308094</v>
      </c>
      <c r="E13" s="724">
        <v>321.28714501362668</v>
      </c>
      <c r="F13" s="724">
        <v>0</v>
      </c>
      <c r="G13" s="724">
        <v>0</v>
      </c>
      <c r="H13" s="724">
        <v>354.98922798111204</v>
      </c>
      <c r="I13" s="724">
        <v>0</v>
      </c>
      <c r="J13" s="725">
        <v>0</v>
      </c>
      <c r="K13" s="726">
        <v>244.94824531699516</v>
      </c>
      <c r="L13" s="721"/>
      <c r="M13" s="547"/>
    </row>
    <row r="14" spans="1:19" ht="15" customHeight="1">
      <c r="A14" s="722" t="s">
        <v>753</v>
      </c>
      <c r="B14" s="723">
        <v>264.44298747001994</v>
      </c>
      <c r="C14" s="724">
        <v>290.22166624225446</v>
      </c>
      <c r="D14" s="724">
        <v>362.47422296668526</v>
      </c>
      <c r="E14" s="724">
        <v>259.34877622377621</v>
      </c>
      <c r="F14" s="724">
        <v>186.25581395348837</v>
      </c>
      <c r="G14" s="724">
        <v>0</v>
      </c>
      <c r="H14" s="724">
        <v>440.47164476095725</v>
      </c>
      <c r="I14" s="724">
        <v>0</v>
      </c>
      <c r="J14" s="725">
        <v>431.46006978096528</v>
      </c>
      <c r="K14" s="726">
        <v>304.80319390810797</v>
      </c>
      <c r="L14" s="721"/>
      <c r="M14" s="547"/>
    </row>
    <row r="15" spans="1:19" ht="15" customHeight="1">
      <c r="A15" s="722" t="s">
        <v>754</v>
      </c>
      <c r="B15" s="723">
        <v>558.54949945017052</v>
      </c>
      <c r="C15" s="724">
        <v>476.69426537801604</v>
      </c>
      <c r="D15" s="724">
        <v>574.0164623555977</v>
      </c>
      <c r="E15" s="724">
        <v>476.88272012096661</v>
      </c>
      <c r="F15" s="724">
        <v>0</v>
      </c>
      <c r="G15" s="724">
        <v>58.321756904774389</v>
      </c>
      <c r="H15" s="724">
        <v>605.08385282211634</v>
      </c>
      <c r="I15" s="724">
        <v>0</v>
      </c>
      <c r="J15" s="725">
        <v>0</v>
      </c>
      <c r="K15" s="726">
        <v>484.47442839040951</v>
      </c>
      <c r="L15" s="721"/>
      <c r="M15" s="547"/>
    </row>
    <row r="16" spans="1:19" ht="15" customHeight="1">
      <c r="A16" s="722" t="s">
        <v>755</v>
      </c>
      <c r="B16" s="723">
        <v>325.87023498694521</v>
      </c>
      <c r="C16" s="724">
        <v>314.36424542119232</v>
      </c>
      <c r="D16" s="724">
        <v>514.17052644900025</v>
      </c>
      <c r="E16" s="724">
        <v>345.82910321488998</v>
      </c>
      <c r="F16" s="724">
        <v>0</v>
      </c>
      <c r="G16" s="724">
        <v>0</v>
      </c>
      <c r="H16" s="724">
        <v>531.02078189300414</v>
      </c>
      <c r="I16" s="724">
        <v>0</v>
      </c>
      <c r="J16" s="725">
        <v>0</v>
      </c>
      <c r="K16" s="726">
        <v>357.95803364879083</v>
      </c>
      <c r="L16" s="721"/>
      <c r="M16" s="547"/>
      <c r="S16" s="727" t="s">
        <v>603</v>
      </c>
    </row>
    <row r="17" spans="1:13" ht="15" customHeight="1">
      <c r="A17" s="722" t="s">
        <v>756</v>
      </c>
      <c r="B17" s="723">
        <v>459.34789914611486</v>
      </c>
      <c r="C17" s="724">
        <v>214.50643298996116</v>
      </c>
      <c r="D17" s="724">
        <v>220.01433009959254</v>
      </c>
      <c r="E17" s="724">
        <v>290.50380080862783</v>
      </c>
      <c r="F17" s="724">
        <v>512.24117261317906</v>
      </c>
      <c r="G17" s="724">
        <v>42.703951982948361</v>
      </c>
      <c r="H17" s="724">
        <v>404.85288330127838</v>
      </c>
      <c r="I17" s="724">
        <v>0</v>
      </c>
      <c r="J17" s="725">
        <v>0</v>
      </c>
      <c r="K17" s="726">
        <v>208.64914005239723</v>
      </c>
      <c r="L17" s="721"/>
      <c r="M17" s="547"/>
    </row>
    <row r="18" spans="1:13" ht="15" customHeight="1">
      <c r="A18" s="722" t="s">
        <v>757</v>
      </c>
      <c r="B18" s="723">
        <v>249.76873297921105</v>
      </c>
      <c r="C18" s="724">
        <v>237.40648497879016</v>
      </c>
      <c r="D18" s="724">
        <v>333.95361125707944</v>
      </c>
      <c r="E18" s="724">
        <v>243.87997623291741</v>
      </c>
      <c r="F18" s="724">
        <v>0</v>
      </c>
      <c r="G18" s="724">
        <v>49.619830713422012</v>
      </c>
      <c r="H18" s="724">
        <v>304.52437303224406</v>
      </c>
      <c r="I18" s="724">
        <v>0</v>
      </c>
      <c r="J18" s="725">
        <v>242.85248600592689</v>
      </c>
      <c r="K18" s="726">
        <v>261.69201798275634</v>
      </c>
      <c r="L18" s="721"/>
      <c r="M18" s="547"/>
    </row>
    <row r="19" spans="1:13" ht="15" customHeight="1">
      <c r="A19" s="722" t="s">
        <v>758</v>
      </c>
      <c r="B19" s="723">
        <v>351.85748174736295</v>
      </c>
      <c r="C19" s="724">
        <v>269.1627256103443</v>
      </c>
      <c r="D19" s="724">
        <v>491.13847431780999</v>
      </c>
      <c r="E19" s="724">
        <v>365.67536902495254</v>
      </c>
      <c r="F19" s="724">
        <v>378.43481233010738</v>
      </c>
      <c r="G19" s="724">
        <v>0</v>
      </c>
      <c r="H19" s="724">
        <v>449.02197957527875</v>
      </c>
      <c r="I19" s="724">
        <v>0</v>
      </c>
      <c r="J19" s="725">
        <v>233.76695280503418</v>
      </c>
      <c r="K19" s="726">
        <v>340.96830601950165</v>
      </c>
      <c r="L19" s="721"/>
      <c r="M19" s="547"/>
    </row>
    <row r="20" spans="1:13" ht="15" customHeight="1">
      <c r="A20" s="722" t="s">
        <v>759</v>
      </c>
      <c r="B20" s="723">
        <v>315.03295486014952</v>
      </c>
      <c r="C20" s="724">
        <v>299.48956122937915</v>
      </c>
      <c r="D20" s="724">
        <v>394.08527131782944</v>
      </c>
      <c r="E20" s="724">
        <v>581.26478679504817</v>
      </c>
      <c r="F20" s="724">
        <v>0</v>
      </c>
      <c r="G20" s="724">
        <v>0</v>
      </c>
      <c r="H20" s="724">
        <v>0</v>
      </c>
      <c r="I20" s="724">
        <v>0</v>
      </c>
      <c r="J20" s="725">
        <v>0</v>
      </c>
      <c r="K20" s="726">
        <v>319.07939328277354</v>
      </c>
      <c r="L20" s="721"/>
      <c r="M20" s="547"/>
    </row>
    <row r="21" spans="1:13" ht="15" customHeight="1">
      <c r="A21" s="722" t="s">
        <v>760</v>
      </c>
      <c r="B21" s="723">
        <v>258.27578550930593</v>
      </c>
      <c r="C21" s="724">
        <v>252.11898338016201</v>
      </c>
      <c r="D21" s="724">
        <v>361.43039073797041</v>
      </c>
      <c r="E21" s="724">
        <v>283.99870692147823</v>
      </c>
      <c r="F21" s="724">
        <v>236.11995119387288</v>
      </c>
      <c r="G21" s="724">
        <v>0</v>
      </c>
      <c r="H21" s="724">
        <v>0</v>
      </c>
      <c r="I21" s="724">
        <v>0</v>
      </c>
      <c r="J21" s="725">
        <v>0</v>
      </c>
      <c r="K21" s="726">
        <v>262.19976439098781</v>
      </c>
      <c r="L21" s="721"/>
      <c r="M21" s="547"/>
    </row>
    <row r="22" spans="1:13" ht="15" customHeight="1">
      <c r="A22" s="722" t="s">
        <v>761</v>
      </c>
      <c r="B22" s="723">
        <v>284.71204637019548</v>
      </c>
      <c r="C22" s="724">
        <v>257.14608407023201</v>
      </c>
      <c r="D22" s="724">
        <v>500.79608184889184</v>
      </c>
      <c r="E22" s="724">
        <v>470.12177139246899</v>
      </c>
      <c r="F22" s="724">
        <v>249.35471883652343</v>
      </c>
      <c r="G22" s="724">
        <v>0</v>
      </c>
      <c r="H22" s="724">
        <v>361.27519456432844</v>
      </c>
      <c r="I22" s="724">
        <v>0</v>
      </c>
      <c r="J22" s="725">
        <v>249.73781396303616</v>
      </c>
      <c r="K22" s="726">
        <v>278.40288652018319</v>
      </c>
      <c r="L22" s="721"/>
      <c r="M22" s="547"/>
    </row>
    <row r="23" spans="1:13" ht="15" customHeight="1">
      <c r="A23" s="722" t="s">
        <v>762</v>
      </c>
      <c r="B23" s="723">
        <v>576.90182138309115</v>
      </c>
      <c r="C23" s="724">
        <v>418.99582546071275</v>
      </c>
      <c r="D23" s="724">
        <v>598.35195734429726</v>
      </c>
      <c r="E23" s="724">
        <v>596.65074506416317</v>
      </c>
      <c r="F23" s="724">
        <v>0</v>
      </c>
      <c r="G23" s="724">
        <v>0</v>
      </c>
      <c r="H23" s="724">
        <v>930.69949454604262</v>
      </c>
      <c r="I23" s="724">
        <v>0</v>
      </c>
      <c r="J23" s="725">
        <v>0</v>
      </c>
      <c r="K23" s="726">
        <v>481.73559780083281</v>
      </c>
      <c r="L23" s="721"/>
      <c r="M23" s="547"/>
    </row>
    <row r="24" spans="1:13" ht="15" customHeight="1">
      <c r="A24" s="722" t="s">
        <v>763</v>
      </c>
      <c r="B24" s="723">
        <v>322.15720753413763</v>
      </c>
      <c r="C24" s="724">
        <v>313.98182305439639</v>
      </c>
      <c r="D24" s="724">
        <v>468.87730735033108</v>
      </c>
      <c r="E24" s="724">
        <v>323.46696620952207</v>
      </c>
      <c r="F24" s="724">
        <v>0</v>
      </c>
      <c r="G24" s="724">
        <v>0</v>
      </c>
      <c r="H24" s="724">
        <v>423.683882851975</v>
      </c>
      <c r="I24" s="724">
        <v>0</v>
      </c>
      <c r="J24" s="725">
        <v>0</v>
      </c>
      <c r="K24" s="726">
        <v>348.29911947361478</v>
      </c>
      <c r="L24" s="721"/>
      <c r="M24" s="547"/>
    </row>
    <row r="25" spans="1:13" ht="15" customHeight="1">
      <c r="A25" s="722" t="s">
        <v>764</v>
      </c>
      <c r="B25" s="723">
        <v>266.41046777560257</v>
      </c>
      <c r="C25" s="724">
        <v>243.78812747535036</v>
      </c>
      <c r="D25" s="724">
        <v>504.57488562917797</v>
      </c>
      <c r="E25" s="724">
        <v>433.70256426246067</v>
      </c>
      <c r="F25" s="724">
        <v>177.55026426035457</v>
      </c>
      <c r="G25" s="724">
        <v>67.852602831206667</v>
      </c>
      <c r="H25" s="724">
        <v>605.43118275733946</v>
      </c>
      <c r="I25" s="724">
        <v>0</v>
      </c>
      <c r="J25" s="725">
        <v>0</v>
      </c>
      <c r="K25" s="726">
        <v>280.24143674954905</v>
      </c>
      <c r="L25" s="721"/>
      <c r="M25" s="547"/>
    </row>
    <row r="26" spans="1:13" ht="15" customHeight="1">
      <c r="A26" s="722" t="s">
        <v>765</v>
      </c>
      <c r="B26" s="723">
        <v>260.236967389048</v>
      </c>
      <c r="C26" s="724">
        <v>264.37361068976873</v>
      </c>
      <c r="D26" s="724">
        <v>385.87837460407093</v>
      </c>
      <c r="E26" s="724">
        <v>418.41532988553206</v>
      </c>
      <c r="F26" s="724">
        <v>428.46386731135419</v>
      </c>
      <c r="G26" s="724">
        <v>234.78661733891278</v>
      </c>
      <c r="H26" s="724">
        <v>515.15628465462828</v>
      </c>
      <c r="I26" s="724">
        <v>0</v>
      </c>
      <c r="J26" s="725">
        <v>0</v>
      </c>
      <c r="K26" s="726">
        <v>309.42479838917956</v>
      </c>
      <c r="L26" s="721"/>
      <c r="M26" s="547"/>
    </row>
    <row r="27" spans="1:13" ht="15" customHeight="1">
      <c r="A27" s="722" t="s">
        <v>766</v>
      </c>
      <c r="B27" s="723">
        <v>313.14520973852279</v>
      </c>
      <c r="C27" s="724">
        <v>331.57790901505376</v>
      </c>
      <c r="D27" s="724">
        <v>366.6033744425747</v>
      </c>
      <c r="E27" s="724">
        <v>316.83256662835606</v>
      </c>
      <c r="F27" s="724">
        <v>0</v>
      </c>
      <c r="G27" s="724">
        <v>0</v>
      </c>
      <c r="H27" s="724">
        <v>467.6027522963409</v>
      </c>
      <c r="I27" s="724">
        <v>0</v>
      </c>
      <c r="J27" s="725">
        <v>397.0559148248372</v>
      </c>
      <c r="K27" s="726">
        <v>345.32797958632511</v>
      </c>
      <c r="L27" s="721"/>
      <c r="M27" s="547"/>
    </row>
    <row r="28" spans="1:13" ht="15" customHeight="1">
      <c r="A28" s="722" t="s">
        <v>639</v>
      </c>
      <c r="B28" s="723">
        <v>308.88715601902527</v>
      </c>
      <c r="C28" s="724">
        <v>336.14619504524512</v>
      </c>
      <c r="D28" s="724">
        <v>443.83195175246601</v>
      </c>
      <c r="E28" s="724">
        <v>428.92637090458118</v>
      </c>
      <c r="F28" s="724">
        <v>366.71839644893129</v>
      </c>
      <c r="G28" s="724">
        <v>0</v>
      </c>
      <c r="H28" s="724">
        <v>610.92532821611644</v>
      </c>
      <c r="I28" s="724">
        <v>0</v>
      </c>
      <c r="J28" s="725">
        <v>0</v>
      </c>
      <c r="K28" s="726">
        <v>365.45942981329438</v>
      </c>
      <c r="L28" s="721"/>
      <c r="M28" s="547"/>
    </row>
    <row r="29" spans="1:13" ht="15" customHeight="1">
      <c r="A29" s="722" t="s">
        <v>767</v>
      </c>
      <c r="B29" s="723">
        <v>282.07295142939262</v>
      </c>
      <c r="C29" s="724">
        <v>282.72985151266244</v>
      </c>
      <c r="D29" s="724">
        <v>411.01966966254065</v>
      </c>
      <c r="E29" s="724">
        <v>306.8939333248868</v>
      </c>
      <c r="F29" s="724">
        <v>344.32347107254895</v>
      </c>
      <c r="G29" s="724">
        <v>0</v>
      </c>
      <c r="H29" s="724">
        <v>623.58510638112773</v>
      </c>
      <c r="I29" s="724">
        <v>0</v>
      </c>
      <c r="J29" s="725">
        <v>489.82543201787348</v>
      </c>
      <c r="K29" s="726">
        <v>312.43591135575628</v>
      </c>
      <c r="L29" s="721"/>
      <c r="M29" s="547"/>
    </row>
    <row r="30" spans="1:13" ht="15" customHeight="1">
      <c r="A30" s="722" t="s">
        <v>768</v>
      </c>
      <c r="B30" s="723">
        <v>308.10707354287467</v>
      </c>
      <c r="C30" s="724">
        <v>283.61482083966223</v>
      </c>
      <c r="D30" s="724">
        <v>309.84188934124626</v>
      </c>
      <c r="E30" s="724">
        <v>398.32237120751182</v>
      </c>
      <c r="F30" s="724">
        <v>0</v>
      </c>
      <c r="G30" s="724">
        <v>40.801782033786907</v>
      </c>
      <c r="H30" s="724">
        <v>627.68400689801331</v>
      </c>
      <c r="I30" s="724">
        <v>0</v>
      </c>
      <c r="J30" s="725">
        <v>0</v>
      </c>
      <c r="K30" s="726">
        <v>293.72397199069758</v>
      </c>
      <c r="L30" s="721"/>
      <c r="M30" s="547"/>
    </row>
    <row r="31" spans="1:13" ht="15" customHeight="1">
      <c r="A31" s="722" t="s">
        <v>769</v>
      </c>
      <c r="B31" s="723">
        <v>325.58887487717129</v>
      </c>
      <c r="C31" s="724">
        <v>261.59844254318563</v>
      </c>
      <c r="D31" s="724">
        <v>420.75221551836205</v>
      </c>
      <c r="E31" s="724">
        <v>295.88172505661652</v>
      </c>
      <c r="F31" s="724">
        <v>33957.349271696032</v>
      </c>
      <c r="G31" s="724">
        <v>46.293510432387222</v>
      </c>
      <c r="H31" s="724">
        <v>426.85374543788828</v>
      </c>
      <c r="I31" s="724">
        <v>0</v>
      </c>
      <c r="J31" s="725">
        <v>747.22419188242077</v>
      </c>
      <c r="K31" s="726">
        <v>295.79795624391636</v>
      </c>
      <c r="L31" s="721"/>
      <c r="M31" s="547"/>
    </row>
    <row r="32" spans="1:13" ht="15" customHeight="1">
      <c r="A32" s="722" t="s">
        <v>770</v>
      </c>
      <c r="B32" s="723">
        <v>234.78158242414725</v>
      </c>
      <c r="C32" s="724">
        <v>244.12968495843882</v>
      </c>
      <c r="D32" s="724">
        <v>313.71377806088913</v>
      </c>
      <c r="E32" s="724">
        <v>287.21409384194243</v>
      </c>
      <c r="F32" s="724">
        <v>280.81727892128447</v>
      </c>
      <c r="G32" s="724">
        <v>47.63437226958564</v>
      </c>
      <c r="H32" s="724">
        <v>477.83169901728854</v>
      </c>
      <c r="I32" s="724">
        <v>0</v>
      </c>
      <c r="J32" s="725">
        <v>351.54554849154005</v>
      </c>
      <c r="K32" s="726">
        <v>264.6196312115307</v>
      </c>
      <c r="L32" s="721"/>
      <c r="M32" s="547"/>
    </row>
    <row r="33" spans="1:14" ht="15" customHeight="1">
      <c r="A33" s="722" t="s">
        <v>771</v>
      </c>
      <c r="B33" s="723">
        <v>367.51668312262842</v>
      </c>
      <c r="C33" s="724">
        <v>345.84866541448491</v>
      </c>
      <c r="D33" s="724">
        <v>304.29740738174513</v>
      </c>
      <c r="E33" s="724">
        <v>977.4159234962608</v>
      </c>
      <c r="F33" s="724">
        <v>0</v>
      </c>
      <c r="G33" s="724">
        <v>47.319930924049594</v>
      </c>
      <c r="H33" s="724">
        <v>819.33222009202507</v>
      </c>
      <c r="I33" s="724">
        <v>0</v>
      </c>
      <c r="J33" s="725">
        <v>325.4851249922861</v>
      </c>
      <c r="K33" s="726">
        <v>391.41323608019621</v>
      </c>
      <c r="L33" s="721"/>
      <c r="M33" s="547"/>
    </row>
    <row r="34" spans="1:14" ht="15" customHeight="1">
      <c r="A34" s="722" t="s">
        <v>772</v>
      </c>
      <c r="B34" s="723">
        <v>289.4659245293924</v>
      </c>
      <c r="C34" s="724">
        <v>210.54307138511376</v>
      </c>
      <c r="D34" s="724">
        <v>376.95781029059629</v>
      </c>
      <c r="E34" s="724">
        <v>370.78428635550517</v>
      </c>
      <c r="F34" s="724">
        <v>0</v>
      </c>
      <c r="G34" s="724">
        <v>38.061247900646663</v>
      </c>
      <c r="H34" s="724">
        <v>460.19602790119302</v>
      </c>
      <c r="I34" s="724">
        <v>0</v>
      </c>
      <c r="J34" s="725">
        <v>286.49652315522536</v>
      </c>
      <c r="K34" s="726">
        <v>246.40643587839384</v>
      </c>
      <c r="L34" s="721"/>
      <c r="M34" s="547"/>
    </row>
    <row r="35" spans="1:14" ht="15" customHeight="1">
      <c r="A35" s="722" t="s">
        <v>773</v>
      </c>
      <c r="B35" s="723">
        <v>213.52088114742412</v>
      </c>
      <c r="C35" s="724">
        <v>235.36606661332999</v>
      </c>
      <c r="D35" s="724">
        <v>264.69030745576129</v>
      </c>
      <c r="E35" s="724">
        <v>256.91932266159864</v>
      </c>
      <c r="F35" s="724">
        <v>235.14937012626146</v>
      </c>
      <c r="G35" s="724">
        <v>0</v>
      </c>
      <c r="H35" s="724">
        <v>438.45051660643878</v>
      </c>
      <c r="I35" s="724">
        <v>0</v>
      </c>
      <c r="J35" s="725">
        <v>0</v>
      </c>
      <c r="K35" s="726">
        <v>244.76227780978752</v>
      </c>
      <c r="L35" s="721"/>
      <c r="M35" s="547"/>
      <c r="N35" s="727"/>
    </row>
    <row r="36" spans="1:14" ht="15.95" customHeight="1" thickBot="1">
      <c r="A36" s="728"/>
      <c r="B36" s="729"/>
      <c r="C36" s="730"/>
      <c r="D36" s="730"/>
      <c r="E36" s="730"/>
      <c r="F36" s="730"/>
      <c r="G36" s="730"/>
      <c r="H36" s="730"/>
      <c r="I36" s="730"/>
      <c r="J36" s="731"/>
      <c r="K36" s="732"/>
    </row>
    <row r="37" spans="1:14" ht="17.100000000000001" customHeight="1" thickTop="1" thickBot="1">
      <c r="A37" s="733" t="s">
        <v>862</v>
      </c>
      <c r="B37" s="734">
        <v>279.72506689558105</v>
      </c>
      <c r="C37" s="735">
        <v>259.1675661440633</v>
      </c>
      <c r="D37" s="735">
        <v>349.09472830565124</v>
      </c>
      <c r="E37" s="735">
        <v>322.59448439244034</v>
      </c>
      <c r="F37" s="735">
        <v>309.01664262731617</v>
      </c>
      <c r="G37" s="735">
        <v>48.70452861137737</v>
      </c>
      <c r="H37" s="735">
        <v>458.87900885888007</v>
      </c>
      <c r="I37" s="735">
        <v>95.000000000000028</v>
      </c>
      <c r="J37" s="736">
        <v>311.61882451662535</v>
      </c>
      <c r="K37" s="737">
        <v>280.18104456704231</v>
      </c>
      <c r="L37" s="727"/>
    </row>
    <row r="38" spans="1:14" ht="15" customHeight="1">
      <c r="B38" s="721"/>
      <c r="C38" s="738"/>
      <c r="D38" s="738"/>
      <c r="E38" s="721"/>
      <c r="F38" s="721"/>
      <c r="G38" s="721"/>
      <c r="H38" s="721"/>
      <c r="I38" s="721"/>
      <c r="J38" s="721"/>
      <c r="K38" s="721"/>
    </row>
    <row r="39" spans="1:14" ht="14.1" customHeight="1">
      <c r="A39" s="484" t="s">
        <v>774</v>
      </c>
      <c r="B39" s="739"/>
      <c r="C39" s="739"/>
      <c r="D39" s="739"/>
      <c r="E39" s="739"/>
      <c r="F39" s="739"/>
      <c r="G39" s="739"/>
      <c r="H39" s="739"/>
      <c r="I39" s="739"/>
      <c r="J39" s="739"/>
    </row>
    <row r="40" spans="1:14">
      <c r="B40" s="739"/>
    </row>
    <row r="41" spans="1:14" ht="14.1" customHeight="1">
      <c r="A41" s="1023" t="s">
        <v>918</v>
      </c>
      <c r="B41" s="740"/>
      <c r="C41" s="740"/>
      <c r="D41" s="740"/>
      <c r="E41" s="740"/>
      <c r="F41" s="740"/>
      <c r="G41" s="740"/>
      <c r="H41" s="740"/>
      <c r="I41" s="740"/>
      <c r="J41" s="740"/>
      <c r="K41" s="740"/>
    </row>
    <row r="42" spans="1:14" ht="14.1" customHeight="1">
      <c r="B42" s="740"/>
      <c r="C42" s="740"/>
      <c r="D42" s="740"/>
      <c r="E42" s="740"/>
      <c r="F42" s="740"/>
      <c r="G42" s="740"/>
      <c r="H42" s="740"/>
      <c r="I42" s="740"/>
      <c r="J42" s="740"/>
      <c r="K42" s="740"/>
    </row>
    <row r="43" spans="1:14" ht="14.1" customHeight="1">
      <c r="B43" s="740"/>
      <c r="C43" s="740"/>
      <c r="D43" s="740"/>
      <c r="E43" s="740"/>
      <c r="F43" s="740"/>
      <c r="G43" s="740"/>
      <c r="H43" s="740"/>
      <c r="I43" s="740"/>
      <c r="J43" s="740"/>
      <c r="K43" s="740"/>
    </row>
    <row r="44" spans="1:14" ht="14.1" customHeight="1">
      <c r="B44" s="740"/>
      <c r="C44" s="740"/>
      <c r="D44" s="740"/>
      <c r="E44" s="740"/>
      <c r="F44" s="740"/>
      <c r="G44" s="740"/>
      <c r="H44" s="740"/>
      <c r="I44" s="740"/>
      <c r="J44" s="740"/>
      <c r="K44" s="740"/>
    </row>
    <row r="45" spans="1:14" ht="14.1" customHeight="1">
      <c r="B45" s="740"/>
      <c r="C45" s="740"/>
      <c r="D45" s="740"/>
      <c r="E45" s="740"/>
      <c r="F45" s="740"/>
      <c r="G45" s="740"/>
      <c r="H45" s="740"/>
      <c r="I45" s="740"/>
      <c r="J45" s="740"/>
      <c r="K45" s="740"/>
    </row>
    <row r="46" spans="1:14" ht="14.1" customHeight="1">
      <c r="B46" s="740"/>
      <c r="C46" s="740"/>
      <c r="D46" s="740"/>
      <c r="E46" s="740"/>
      <c r="F46" s="740"/>
      <c r="G46" s="740"/>
      <c r="H46" s="740"/>
      <c r="I46" s="740"/>
      <c r="J46" s="740"/>
      <c r="K46" s="740"/>
    </row>
    <row r="47" spans="1:14" ht="14.1" customHeight="1">
      <c r="B47" s="740"/>
      <c r="C47" s="740"/>
      <c r="D47" s="740"/>
      <c r="E47" s="740"/>
      <c r="F47" s="740"/>
      <c r="G47" s="740"/>
      <c r="H47" s="740"/>
      <c r="I47" s="740"/>
      <c r="J47" s="740"/>
      <c r="K47" s="740"/>
    </row>
    <row r="48" spans="1:14" ht="14.1" customHeight="1">
      <c r="B48" s="740"/>
      <c r="C48" s="740"/>
      <c r="D48" s="740"/>
      <c r="E48" s="740"/>
      <c r="F48" s="740"/>
      <c r="G48" s="740"/>
      <c r="H48" s="740"/>
      <c r="I48" s="740"/>
      <c r="J48" s="740"/>
      <c r="K48" s="740"/>
    </row>
    <row r="49" spans="2:11" ht="14.1" customHeight="1">
      <c r="B49" s="740"/>
      <c r="C49" s="740"/>
      <c r="D49" s="740"/>
      <c r="E49" s="740"/>
      <c r="F49" s="740"/>
      <c r="G49" s="740"/>
      <c r="H49" s="740"/>
      <c r="I49" s="740"/>
      <c r="J49" s="740"/>
      <c r="K49" s="740"/>
    </row>
    <row r="50" spans="2:11" ht="14.1" customHeight="1">
      <c r="B50" s="740"/>
      <c r="C50" s="740"/>
      <c r="D50" s="740"/>
      <c r="E50" s="740"/>
      <c r="F50" s="740"/>
      <c r="G50" s="740"/>
      <c r="H50" s="740"/>
      <c r="I50" s="740"/>
      <c r="J50" s="740"/>
      <c r="K50" s="740"/>
    </row>
    <row r="51" spans="2:11" ht="14.1" customHeight="1">
      <c r="B51" s="740"/>
      <c r="C51" s="740"/>
      <c r="D51" s="740"/>
      <c r="E51" s="740"/>
      <c r="F51" s="740"/>
      <c r="G51" s="740"/>
      <c r="H51" s="740"/>
      <c r="I51" s="740"/>
      <c r="J51" s="740"/>
      <c r="K51" s="740"/>
    </row>
    <row r="52" spans="2:11" ht="14.1" customHeight="1">
      <c r="B52" s="740"/>
      <c r="C52" s="740"/>
      <c r="D52" s="740"/>
      <c r="E52" s="740"/>
      <c r="F52" s="740"/>
      <c r="G52" s="740"/>
      <c r="H52" s="740"/>
      <c r="I52" s="740"/>
      <c r="J52" s="740"/>
      <c r="K52" s="740"/>
    </row>
    <row r="53" spans="2:11" ht="14.1" customHeight="1">
      <c r="B53" s="740"/>
      <c r="C53" s="740"/>
      <c r="D53" s="740"/>
      <c r="E53" s="740"/>
      <c r="F53" s="740"/>
      <c r="G53" s="740"/>
      <c r="H53" s="740"/>
      <c r="I53" s="740"/>
      <c r="J53" s="740"/>
      <c r="K53" s="740"/>
    </row>
    <row r="54" spans="2:11" ht="14.1" customHeight="1">
      <c r="B54" s="740"/>
      <c r="C54" s="740"/>
      <c r="D54" s="740"/>
      <c r="E54" s="740"/>
      <c r="F54" s="740"/>
      <c r="G54" s="740"/>
      <c r="H54" s="740"/>
      <c r="I54" s="740"/>
      <c r="J54" s="740"/>
      <c r="K54" s="740"/>
    </row>
    <row r="55" spans="2:11" ht="14.1" customHeight="1">
      <c r="B55" s="740"/>
      <c r="C55" s="740"/>
      <c r="D55" s="740"/>
      <c r="E55" s="740"/>
      <c r="F55" s="740"/>
      <c r="G55" s="740"/>
      <c r="H55" s="740"/>
      <c r="I55" s="740"/>
      <c r="J55" s="740"/>
      <c r="K55" s="740"/>
    </row>
    <row r="56" spans="2:11" ht="14.1" customHeight="1">
      <c r="B56" s="740"/>
      <c r="C56" s="740"/>
      <c r="D56" s="740"/>
      <c r="E56" s="740"/>
      <c r="F56" s="740"/>
      <c r="G56" s="740"/>
      <c r="H56" s="740"/>
      <c r="I56" s="740"/>
      <c r="J56" s="740"/>
      <c r="K56" s="740"/>
    </row>
    <row r="57" spans="2:11" ht="14.1" customHeight="1">
      <c r="B57" s="740"/>
      <c r="C57" s="740"/>
      <c r="D57" s="740"/>
      <c r="E57" s="740"/>
      <c r="F57" s="740"/>
      <c r="G57" s="740"/>
      <c r="H57" s="740"/>
      <c r="I57" s="740"/>
      <c r="J57" s="740"/>
      <c r="K57" s="740"/>
    </row>
    <row r="58" spans="2:11" ht="14.1" customHeight="1">
      <c r="B58" s="740"/>
      <c r="C58" s="740"/>
      <c r="D58" s="740"/>
      <c r="E58" s="740"/>
      <c r="F58" s="740"/>
      <c r="G58" s="740"/>
      <c r="H58" s="740"/>
      <c r="I58" s="740"/>
      <c r="J58" s="740"/>
      <c r="K58" s="740"/>
    </row>
    <row r="59" spans="2:11" ht="14.1" customHeight="1">
      <c r="B59" s="740"/>
      <c r="C59" s="740"/>
      <c r="D59" s="740"/>
      <c r="E59" s="740"/>
      <c r="F59" s="740"/>
      <c r="G59" s="740"/>
      <c r="H59" s="740"/>
      <c r="I59" s="740"/>
      <c r="J59" s="740"/>
      <c r="K59" s="740"/>
    </row>
    <row r="60" spans="2:11" ht="14.1" customHeight="1">
      <c r="B60" s="740"/>
      <c r="C60" s="740"/>
      <c r="D60" s="740"/>
      <c r="E60" s="740"/>
      <c r="F60" s="740"/>
      <c r="G60" s="740"/>
      <c r="H60" s="740"/>
      <c r="I60" s="740"/>
      <c r="J60" s="740"/>
      <c r="K60" s="740"/>
    </row>
    <row r="61" spans="2:11" ht="14.1" customHeight="1">
      <c r="B61" s="740"/>
      <c r="C61" s="740"/>
      <c r="D61" s="740"/>
      <c r="E61" s="740"/>
      <c r="F61" s="740"/>
      <c r="G61" s="740"/>
      <c r="H61" s="740"/>
      <c r="I61" s="740"/>
      <c r="J61" s="740"/>
      <c r="K61" s="740"/>
    </row>
    <row r="62" spans="2:11" ht="14.1" customHeight="1">
      <c r="B62" s="740"/>
      <c r="C62" s="740"/>
      <c r="D62" s="740"/>
      <c r="E62" s="740"/>
      <c r="F62" s="740"/>
      <c r="G62" s="740"/>
      <c r="H62" s="740"/>
      <c r="I62" s="740"/>
      <c r="J62" s="740"/>
      <c r="K62" s="740"/>
    </row>
    <row r="63" spans="2:11" ht="14.1" customHeight="1">
      <c r="B63" s="740"/>
      <c r="C63" s="740"/>
      <c r="D63" s="740"/>
      <c r="E63" s="740"/>
      <c r="F63" s="740"/>
      <c r="G63" s="740"/>
      <c r="H63" s="740"/>
      <c r="I63" s="740"/>
      <c r="J63" s="740"/>
      <c r="K63" s="740"/>
    </row>
    <row r="64" spans="2:11" ht="14.1" customHeight="1">
      <c r="B64" s="740"/>
      <c r="C64" s="740"/>
      <c r="D64" s="740"/>
      <c r="E64" s="740"/>
      <c r="F64" s="740"/>
      <c r="G64" s="740"/>
      <c r="H64" s="740"/>
      <c r="I64" s="740"/>
      <c r="J64" s="740"/>
      <c r="K64" s="740"/>
    </row>
    <row r="65" spans="2:11" ht="14.1" customHeight="1">
      <c r="B65" s="740"/>
      <c r="C65" s="740"/>
      <c r="D65" s="740"/>
      <c r="E65" s="740"/>
      <c r="F65" s="740"/>
      <c r="G65" s="740"/>
      <c r="H65" s="740"/>
      <c r="I65" s="740"/>
      <c r="J65" s="740"/>
      <c r="K65" s="740"/>
    </row>
    <row r="66" spans="2:11" ht="14.1" customHeight="1">
      <c r="B66" s="740"/>
      <c r="C66" s="740"/>
      <c r="D66" s="740"/>
      <c r="E66" s="740"/>
      <c r="F66" s="740"/>
      <c r="G66" s="740"/>
      <c r="H66" s="740"/>
      <c r="I66" s="740"/>
      <c r="J66" s="740"/>
      <c r="K66" s="740"/>
    </row>
    <row r="67" spans="2:11" ht="14.1" customHeight="1">
      <c r="B67" s="740"/>
      <c r="C67" s="740"/>
      <c r="D67" s="740"/>
      <c r="E67" s="740"/>
      <c r="F67" s="740"/>
      <c r="G67" s="740"/>
      <c r="H67" s="740"/>
      <c r="I67" s="740"/>
      <c r="J67" s="740"/>
      <c r="K67" s="740"/>
    </row>
    <row r="68" spans="2:11" ht="14.1" customHeight="1">
      <c r="B68" s="740"/>
      <c r="C68" s="740"/>
      <c r="D68" s="740"/>
      <c r="E68" s="740"/>
      <c r="F68" s="740"/>
      <c r="G68" s="740"/>
      <c r="H68" s="740"/>
      <c r="I68" s="740"/>
      <c r="J68" s="740"/>
      <c r="K68" s="740"/>
    </row>
    <row r="69" spans="2:11" ht="14.1" customHeight="1">
      <c r="B69" s="740"/>
      <c r="C69" s="740"/>
      <c r="D69" s="740"/>
      <c r="E69" s="740"/>
      <c r="F69" s="740"/>
      <c r="G69" s="740"/>
      <c r="H69" s="740"/>
      <c r="I69" s="740"/>
      <c r="J69" s="740"/>
      <c r="K69" s="740"/>
    </row>
    <row r="70" spans="2:11" ht="14.1" customHeight="1">
      <c r="B70" s="740"/>
      <c r="C70" s="740"/>
      <c r="D70" s="740"/>
      <c r="E70" s="740"/>
      <c r="F70" s="740"/>
      <c r="G70" s="740"/>
      <c r="H70" s="740"/>
      <c r="I70" s="740"/>
      <c r="J70" s="740"/>
      <c r="K70" s="740"/>
    </row>
    <row r="72" spans="2:11" ht="14.1" customHeight="1">
      <c r="B72" s="740"/>
      <c r="C72" s="740"/>
      <c r="D72" s="740"/>
      <c r="E72" s="740"/>
      <c r="F72" s="740"/>
      <c r="G72" s="740"/>
      <c r="H72" s="740"/>
      <c r="I72" s="740"/>
      <c r="J72" s="740"/>
      <c r="K72" s="740"/>
    </row>
    <row r="73" spans="2:11" ht="14.1" customHeight="1">
      <c r="B73" s="740"/>
      <c r="C73" s="740"/>
      <c r="D73" s="740"/>
      <c r="E73" s="740"/>
      <c r="F73" s="740"/>
      <c r="G73" s="740"/>
      <c r="H73" s="740"/>
      <c r="I73" s="740"/>
      <c r="J73" s="740"/>
      <c r="K73" s="740"/>
    </row>
    <row r="74" spans="2:11" ht="14.1" customHeight="1">
      <c r="B74" s="740"/>
      <c r="C74" s="740"/>
      <c r="D74" s="740"/>
      <c r="E74" s="740"/>
      <c r="F74" s="740"/>
      <c r="G74" s="740"/>
      <c r="H74" s="740"/>
      <c r="I74" s="740"/>
      <c r="J74" s="740"/>
      <c r="K74" s="740"/>
    </row>
    <row r="75" spans="2:11" ht="14.1" customHeight="1">
      <c r="B75" s="740"/>
      <c r="C75" s="740"/>
      <c r="D75" s="740"/>
      <c r="E75" s="740"/>
      <c r="F75" s="740"/>
      <c r="G75" s="740"/>
      <c r="H75" s="740"/>
      <c r="I75" s="740"/>
      <c r="J75" s="740"/>
      <c r="K75" s="740"/>
    </row>
    <row r="76" spans="2:11" ht="14.1" customHeight="1">
      <c r="B76" s="740"/>
      <c r="C76" s="740"/>
      <c r="D76" s="740"/>
      <c r="E76" s="740"/>
      <c r="F76" s="740"/>
      <c r="G76" s="740"/>
      <c r="H76" s="740"/>
      <c r="I76" s="740"/>
      <c r="J76" s="740"/>
      <c r="K76" s="740"/>
    </row>
    <row r="77" spans="2:11" ht="14.1" customHeight="1">
      <c r="B77" s="740"/>
      <c r="C77" s="740"/>
      <c r="D77" s="740"/>
      <c r="E77" s="740"/>
      <c r="F77" s="740"/>
      <c r="G77" s="740"/>
      <c r="H77" s="740"/>
      <c r="I77" s="740"/>
      <c r="J77" s="740"/>
      <c r="K77" s="740"/>
    </row>
    <row r="78" spans="2:11" ht="14.1" customHeight="1">
      <c r="B78" s="740"/>
      <c r="C78" s="740"/>
      <c r="D78" s="740"/>
      <c r="E78" s="740"/>
      <c r="F78" s="740"/>
      <c r="G78" s="740"/>
      <c r="H78" s="740"/>
      <c r="I78" s="740"/>
      <c r="J78" s="740"/>
      <c r="K78" s="740"/>
    </row>
    <row r="79" spans="2:11" ht="14.1" customHeight="1">
      <c r="B79" s="740"/>
      <c r="C79" s="740"/>
      <c r="D79" s="740"/>
      <c r="E79" s="740"/>
      <c r="F79" s="740"/>
      <c r="G79" s="740"/>
      <c r="H79" s="740"/>
      <c r="I79" s="740"/>
      <c r="J79" s="740"/>
      <c r="K79" s="740"/>
    </row>
    <row r="80" spans="2:11" ht="14.1" customHeight="1">
      <c r="B80" s="740"/>
      <c r="C80" s="740"/>
      <c r="D80" s="740"/>
      <c r="E80" s="740"/>
      <c r="F80" s="740"/>
      <c r="G80" s="740"/>
      <c r="H80" s="740"/>
      <c r="I80" s="740"/>
      <c r="J80" s="740"/>
      <c r="K80" s="740"/>
    </row>
    <row r="81" spans="2:11" ht="14.1" customHeight="1">
      <c r="B81" s="740"/>
      <c r="C81" s="740"/>
      <c r="D81" s="740"/>
      <c r="E81" s="740"/>
      <c r="F81" s="740"/>
      <c r="G81" s="740"/>
      <c r="H81" s="740"/>
      <c r="I81" s="740"/>
      <c r="J81" s="740"/>
      <c r="K81" s="740"/>
    </row>
    <row r="82" spans="2:11" ht="14.1" customHeight="1">
      <c r="B82" s="740"/>
      <c r="C82" s="740"/>
      <c r="D82" s="740"/>
      <c r="E82" s="740"/>
      <c r="F82" s="740"/>
      <c r="G82" s="740"/>
      <c r="H82" s="740"/>
      <c r="I82" s="740"/>
      <c r="J82" s="740"/>
      <c r="K82" s="740"/>
    </row>
    <row r="83" spans="2:11" ht="14.1" customHeight="1">
      <c r="B83" s="740"/>
      <c r="C83" s="740"/>
      <c r="D83" s="740"/>
      <c r="E83" s="740"/>
      <c r="F83" s="740"/>
      <c r="G83" s="740"/>
      <c r="H83" s="740"/>
      <c r="I83" s="740"/>
      <c r="J83" s="740"/>
      <c r="K83" s="740"/>
    </row>
    <row r="84" spans="2:11" ht="14.1" customHeight="1">
      <c r="B84" s="740"/>
      <c r="C84" s="740"/>
      <c r="D84" s="740"/>
      <c r="E84" s="740"/>
      <c r="F84" s="740"/>
      <c r="G84" s="740"/>
      <c r="H84" s="740"/>
      <c r="I84" s="740"/>
      <c r="J84" s="740"/>
      <c r="K84" s="740"/>
    </row>
    <row r="85" spans="2:11" ht="14.1" customHeight="1">
      <c r="B85" s="740"/>
      <c r="C85" s="740"/>
      <c r="D85" s="740"/>
      <c r="E85" s="740"/>
      <c r="F85" s="740"/>
      <c r="G85" s="740"/>
      <c r="H85" s="740"/>
      <c r="I85" s="740"/>
      <c r="J85" s="740"/>
      <c r="K85" s="740"/>
    </row>
    <row r="86" spans="2:11" ht="14.1" customHeight="1">
      <c r="B86" s="740"/>
      <c r="C86" s="740"/>
      <c r="D86" s="740"/>
      <c r="E86" s="740"/>
      <c r="F86" s="740"/>
      <c r="G86" s="740"/>
      <c r="H86" s="740"/>
      <c r="I86" s="740"/>
      <c r="J86" s="740"/>
      <c r="K86" s="740"/>
    </row>
    <row r="87" spans="2:11" ht="14.1" customHeight="1">
      <c r="B87" s="740"/>
      <c r="C87" s="740"/>
      <c r="D87" s="740"/>
      <c r="E87" s="740"/>
      <c r="F87" s="740"/>
      <c r="G87" s="740"/>
      <c r="H87" s="740"/>
      <c r="I87" s="740"/>
      <c r="J87" s="740"/>
      <c r="K87" s="740"/>
    </row>
    <row r="88" spans="2:11" ht="14.1" customHeight="1">
      <c r="B88" s="740"/>
      <c r="C88" s="740"/>
      <c r="D88" s="740"/>
      <c r="E88" s="740"/>
      <c r="F88" s="740"/>
      <c r="G88" s="740"/>
      <c r="H88" s="740"/>
      <c r="I88" s="740"/>
      <c r="J88" s="740"/>
      <c r="K88" s="740"/>
    </row>
    <row r="89" spans="2:11" ht="14.1" customHeight="1">
      <c r="B89" s="740"/>
      <c r="C89" s="740"/>
      <c r="D89" s="740"/>
      <c r="E89" s="740"/>
      <c r="F89" s="740"/>
      <c r="G89" s="740"/>
      <c r="H89" s="740"/>
      <c r="I89" s="740"/>
      <c r="J89" s="740"/>
      <c r="K89" s="740"/>
    </row>
    <row r="90" spans="2:11" ht="14.1" customHeight="1">
      <c r="B90" s="740"/>
      <c r="C90" s="740"/>
      <c r="D90" s="740"/>
      <c r="E90" s="740"/>
      <c r="F90" s="740"/>
      <c r="G90" s="740"/>
      <c r="H90" s="740"/>
      <c r="I90" s="740"/>
      <c r="J90" s="740"/>
      <c r="K90" s="740"/>
    </row>
    <row r="91" spans="2:11" ht="14.1" customHeight="1">
      <c r="B91" s="740"/>
      <c r="C91" s="740"/>
      <c r="D91" s="740"/>
      <c r="E91" s="740"/>
      <c r="F91" s="740"/>
      <c r="G91" s="740"/>
      <c r="H91" s="740"/>
      <c r="I91" s="740"/>
      <c r="J91" s="740"/>
      <c r="K91" s="740"/>
    </row>
    <row r="92" spans="2:11" ht="14.1" customHeight="1">
      <c r="B92" s="740"/>
      <c r="C92" s="740"/>
      <c r="D92" s="740"/>
      <c r="E92" s="740"/>
      <c r="F92" s="740"/>
      <c r="G92" s="740"/>
      <c r="H92" s="740"/>
      <c r="I92" s="740"/>
      <c r="J92" s="740"/>
      <c r="K92" s="740"/>
    </row>
    <row r="93" spans="2:11" ht="14.1" customHeight="1">
      <c r="B93" s="740"/>
      <c r="C93" s="740"/>
      <c r="D93" s="740"/>
      <c r="E93" s="740"/>
      <c r="F93" s="740"/>
      <c r="G93" s="740"/>
      <c r="H93" s="740"/>
      <c r="I93" s="740"/>
      <c r="J93" s="740"/>
      <c r="K93" s="740"/>
    </row>
    <row r="94" spans="2:11" ht="14.1" customHeight="1">
      <c r="B94" s="740"/>
      <c r="C94" s="740"/>
      <c r="D94" s="740"/>
      <c r="E94" s="740"/>
      <c r="F94" s="740"/>
      <c r="G94" s="740"/>
      <c r="H94" s="740"/>
      <c r="I94" s="740"/>
      <c r="J94" s="740"/>
      <c r="K94" s="740"/>
    </row>
    <row r="95" spans="2:11" ht="14.1" customHeight="1">
      <c r="B95" s="740"/>
      <c r="C95" s="740"/>
      <c r="D95" s="740"/>
      <c r="E95" s="740"/>
      <c r="F95" s="740"/>
      <c r="G95" s="740"/>
      <c r="H95" s="740"/>
      <c r="I95" s="740"/>
      <c r="J95" s="740"/>
      <c r="K95" s="740"/>
    </row>
    <row r="96" spans="2:11" ht="14.1" customHeight="1">
      <c r="B96" s="740"/>
      <c r="C96" s="740"/>
      <c r="D96" s="740"/>
      <c r="E96" s="740"/>
      <c r="F96" s="740"/>
      <c r="G96" s="740"/>
      <c r="H96" s="740"/>
      <c r="I96" s="740"/>
      <c r="J96" s="740"/>
      <c r="K96" s="740"/>
    </row>
    <row r="97" spans="2:11" ht="14.1" customHeight="1">
      <c r="B97" s="740"/>
      <c r="C97" s="740"/>
      <c r="D97" s="740"/>
      <c r="E97" s="740"/>
      <c r="F97" s="740"/>
      <c r="G97" s="740"/>
      <c r="H97" s="740"/>
      <c r="I97" s="740"/>
      <c r="J97" s="740"/>
      <c r="K97" s="740"/>
    </row>
    <row r="98" spans="2:11" ht="14.1" customHeight="1">
      <c r="B98" s="740"/>
      <c r="C98" s="740"/>
      <c r="D98" s="740"/>
      <c r="E98" s="740"/>
      <c r="F98" s="740"/>
      <c r="G98" s="740"/>
      <c r="H98" s="740"/>
      <c r="I98" s="740"/>
      <c r="J98" s="740"/>
      <c r="K98" s="740"/>
    </row>
    <row r="99" spans="2:11" ht="14.1" customHeight="1">
      <c r="B99" s="740"/>
      <c r="C99" s="740"/>
      <c r="D99" s="740"/>
      <c r="E99" s="740"/>
      <c r="F99" s="740"/>
      <c r="G99" s="740"/>
      <c r="H99" s="740"/>
      <c r="I99" s="740"/>
      <c r="J99" s="740"/>
      <c r="K99" s="740"/>
    </row>
    <row r="100" spans="2:11" ht="14.1" customHeight="1">
      <c r="B100" s="740"/>
      <c r="C100" s="740"/>
      <c r="D100" s="740"/>
      <c r="E100" s="740"/>
      <c r="F100" s="740"/>
      <c r="G100" s="740"/>
      <c r="H100" s="740"/>
      <c r="I100" s="740"/>
      <c r="J100" s="740"/>
      <c r="K100" s="740"/>
    </row>
    <row r="101" spans="2:11" ht="14.1" customHeight="1">
      <c r="B101" s="740"/>
      <c r="C101" s="740"/>
      <c r="D101" s="740"/>
      <c r="E101" s="740"/>
      <c r="F101" s="740"/>
      <c r="G101" s="740"/>
      <c r="H101" s="740"/>
      <c r="I101" s="740"/>
      <c r="J101" s="740"/>
      <c r="K101" s="740"/>
    </row>
  </sheetData>
  <hyperlinks>
    <hyperlink ref="A1" location="'Table of Contents'!A1" display="Return to Table of Contents" xr:uid="{BA504899-7802-4C5E-BDBC-7BBD4993AFB1}"/>
    <hyperlink ref="A41" location="'Table of Contents'!A1" display="Return to Table of Contents" xr:uid="{A4AB4428-D31E-4C9B-8E4A-E50732146C89}"/>
  </hyperlinks>
  <pageMargins left="0.7" right="0.7" top="0.75" bottom="0.75" header="0.3" footer="0.3"/>
  <pageSetup scale="61"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13B9-25E6-4004-AFFB-1FDB458C9A87}">
  <dimension ref="A1:CX40"/>
  <sheetViews>
    <sheetView showGridLines="0" showOutlineSymbols="0" zoomScale="80" zoomScaleNormal="80" workbookViewId="0"/>
  </sheetViews>
  <sheetFormatPr defaultColWidth="9.75" defaultRowHeight="15"/>
  <cols>
    <col min="1" max="1" width="34.5" style="741" customWidth="1"/>
    <col min="2" max="2" width="10.75" style="741" bestFit="1" customWidth="1"/>
    <col min="3" max="3" width="11.875" style="741" bestFit="1" customWidth="1"/>
    <col min="4" max="4" width="12.375" style="741" bestFit="1" customWidth="1"/>
    <col min="5" max="5" width="16.25" style="741" bestFit="1" customWidth="1"/>
    <col min="6" max="6" width="15.375" style="741" bestFit="1" customWidth="1"/>
    <col min="7" max="7" width="10.875" style="741" customWidth="1"/>
    <col min="8" max="8" width="18" style="741" bestFit="1" customWidth="1"/>
    <col min="9" max="9" width="3.125" style="741" customWidth="1"/>
    <col min="10" max="102" width="9.75" style="741"/>
    <col min="103" max="16384" width="9.75" style="783"/>
  </cols>
  <sheetData>
    <row r="1" spans="1:23" ht="18">
      <c r="A1" s="1023" t="s">
        <v>918</v>
      </c>
    </row>
    <row r="2" spans="1:23" ht="15.75">
      <c r="B2" s="742"/>
      <c r="C2" s="742"/>
      <c r="D2" s="742" t="s">
        <v>775</v>
      </c>
      <c r="F2" s="742"/>
      <c r="G2" s="742"/>
      <c r="H2" s="742"/>
      <c r="I2" s="743"/>
    </row>
    <row r="3" spans="1:23" ht="15.75">
      <c r="B3" s="742"/>
      <c r="C3" s="742"/>
      <c r="D3" s="742" t="s">
        <v>863</v>
      </c>
      <c r="F3" s="742"/>
      <c r="G3" s="742"/>
      <c r="H3" s="742"/>
      <c r="I3" s="743"/>
    </row>
    <row r="4" spans="1:23" ht="15.75">
      <c r="B4" s="742"/>
      <c r="C4" s="742"/>
      <c r="D4" s="742" t="s">
        <v>864</v>
      </c>
      <c r="F4" s="742"/>
      <c r="G4" s="742"/>
      <c r="H4" s="742"/>
      <c r="I4" s="743"/>
    </row>
    <row r="5" spans="1:23" ht="15.75">
      <c r="A5" s="744"/>
      <c r="B5" s="742"/>
      <c r="C5" s="742"/>
      <c r="D5" s="742"/>
      <c r="E5" s="742"/>
      <c r="F5" s="742"/>
      <c r="G5" s="742"/>
      <c r="H5" s="742"/>
      <c r="I5" s="743"/>
    </row>
    <row r="6" spans="1:23" ht="15.75">
      <c r="B6" s="742"/>
      <c r="C6" s="742"/>
      <c r="D6" s="742" t="s">
        <v>865</v>
      </c>
      <c r="F6" s="742"/>
      <c r="G6" s="742"/>
      <c r="H6" s="742"/>
      <c r="I6" s="743"/>
    </row>
    <row r="7" spans="1:23" ht="16.5" customHeight="1" thickBot="1">
      <c r="A7" s="745"/>
      <c r="B7" s="746"/>
      <c r="C7" s="746"/>
      <c r="D7" s="746" t="s">
        <v>866</v>
      </c>
      <c r="E7" s="745"/>
      <c r="F7" s="746"/>
      <c r="G7" s="746"/>
      <c r="H7" s="746"/>
      <c r="I7" s="743"/>
    </row>
    <row r="8" spans="1:23" ht="70.5" customHeight="1" thickBot="1">
      <c r="A8" s="747" t="s">
        <v>736</v>
      </c>
      <c r="B8" s="748" t="s">
        <v>867</v>
      </c>
      <c r="C8" s="749" t="s">
        <v>868</v>
      </c>
      <c r="D8" s="750" t="s">
        <v>869</v>
      </c>
      <c r="E8" s="750" t="s">
        <v>870</v>
      </c>
      <c r="F8" s="750" t="s">
        <v>871</v>
      </c>
      <c r="G8" s="751" t="s">
        <v>618</v>
      </c>
      <c r="H8" s="752" t="s">
        <v>872</v>
      </c>
      <c r="I8" s="753"/>
    </row>
    <row r="9" spans="1:23" ht="15.75">
      <c r="A9" s="754" t="s">
        <v>747</v>
      </c>
      <c r="B9" s="755">
        <v>78.84</v>
      </c>
      <c r="C9" s="756">
        <v>3.46</v>
      </c>
      <c r="D9" s="757">
        <v>7.88</v>
      </c>
      <c r="E9" s="757">
        <v>9.8800000000000008</v>
      </c>
      <c r="F9" s="757">
        <v>3.94</v>
      </c>
      <c r="G9" s="758">
        <v>103.99999999999999</v>
      </c>
      <c r="H9" s="759">
        <v>3120</v>
      </c>
      <c r="I9" s="753"/>
      <c r="K9" s="760"/>
      <c r="L9" s="760"/>
      <c r="M9" s="760"/>
      <c r="Q9" s="760"/>
      <c r="R9" s="760"/>
      <c r="S9" s="760"/>
      <c r="T9" s="760"/>
      <c r="U9" s="760"/>
      <c r="V9" s="760"/>
      <c r="W9" s="760"/>
    </row>
    <row r="10" spans="1:23" ht="15.75">
      <c r="A10" s="761" t="s">
        <v>748</v>
      </c>
      <c r="B10" s="762">
        <v>82</v>
      </c>
      <c r="C10" s="763">
        <v>4.0999999999999996</v>
      </c>
      <c r="D10" s="764">
        <v>8.1999999999999993</v>
      </c>
      <c r="E10" s="764">
        <v>13.5</v>
      </c>
      <c r="F10" s="764">
        <v>4.0999999999999996</v>
      </c>
      <c r="G10" s="765">
        <v>111.89999999999999</v>
      </c>
      <c r="H10" s="766">
        <v>3357</v>
      </c>
      <c r="I10" s="753"/>
      <c r="K10" s="760"/>
      <c r="L10" s="760"/>
      <c r="M10" s="760"/>
      <c r="Q10" s="760"/>
      <c r="R10" s="760"/>
      <c r="S10" s="760"/>
      <c r="T10" s="760"/>
      <c r="U10" s="760"/>
      <c r="V10" s="760"/>
      <c r="W10" s="760"/>
    </row>
    <row r="11" spans="1:23" ht="15.75">
      <c r="A11" s="761" t="s">
        <v>29</v>
      </c>
      <c r="B11" s="767">
        <v>82.78</v>
      </c>
      <c r="C11" s="763">
        <v>4.1399999999999997</v>
      </c>
      <c r="D11" s="768">
        <v>8.2799999999999994</v>
      </c>
      <c r="E11" s="768">
        <v>13.58</v>
      </c>
      <c r="F11" s="768">
        <v>4.1399999999999997</v>
      </c>
      <c r="G11" s="765">
        <v>112.92</v>
      </c>
      <c r="H11" s="766">
        <v>3387.6</v>
      </c>
      <c r="I11" s="753"/>
      <c r="K11" s="760"/>
      <c r="L11" s="760"/>
      <c r="M11" s="760"/>
      <c r="Q11" s="760"/>
      <c r="R11" s="760"/>
      <c r="S11" s="760"/>
      <c r="T11" s="760"/>
      <c r="U11" s="760"/>
      <c r="V11" s="760"/>
      <c r="W11" s="760"/>
    </row>
    <row r="12" spans="1:23" ht="15.75">
      <c r="A12" s="761" t="s">
        <v>750</v>
      </c>
      <c r="B12" s="762">
        <v>78.84</v>
      </c>
      <c r="C12" s="763">
        <v>5.5</v>
      </c>
      <c r="D12" s="764">
        <v>6</v>
      </c>
      <c r="E12" s="764">
        <v>8</v>
      </c>
      <c r="F12" s="764">
        <v>3.66</v>
      </c>
      <c r="G12" s="765">
        <v>102</v>
      </c>
      <c r="H12" s="766">
        <v>3060</v>
      </c>
      <c r="I12" s="753"/>
      <c r="K12" s="760"/>
      <c r="L12" s="760"/>
      <c r="M12" s="760"/>
      <c r="Q12" s="760"/>
      <c r="R12" s="760"/>
      <c r="S12" s="760"/>
      <c r="T12" s="760"/>
      <c r="U12" s="760"/>
      <c r="V12" s="760"/>
      <c r="W12" s="760"/>
    </row>
    <row r="13" spans="1:23" ht="15.75">
      <c r="A13" s="761" t="s">
        <v>751</v>
      </c>
      <c r="B13" s="762">
        <v>79.22</v>
      </c>
      <c r="C13" s="763">
        <v>3.86</v>
      </c>
      <c r="D13" s="764">
        <v>7.72</v>
      </c>
      <c r="E13" s="764">
        <v>7.72</v>
      </c>
      <c r="F13" s="764">
        <v>3.86</v>
      </c>
      <c r="G13" s="765">
        <v>102.38</v>
      </c>
      <c r="H13" s="766">
        <v>3071.4</v>
      </c>
      <c r="I13" s="753"/>
      <c r="K13" s="760"/>
      <c r="L13" s="760"/>
      <c r="M13" s="760"/>
      <c r="Q13" s="760"/>
      <c r="R13" s="760"/>
      <c r="S13" s="760"/>
      <c r="T13" s="760"/>
      <c r="U13" s="760"/>
      <c r="V13" s="760"/>
      <c r="W13" s="760"/>
    </row>
    <row r="14" spans="1:23" ht="15.75">
      <c r="A14" s="761" t="s">
        <v>752</v>
      </c>
      <c r="B14" s="762">
        <v>81.209999999999994</v>
      </c>
      <c r="C14" s="763">
        <v>4.07</v>
      </c>
      <c r="D14" s="764">
        <v>8.1300000000000008</v>
      </c>
      <c r="E14" s="764">
        <v>13.88</v>
      </c>
      <c r="F14" s="764">
        <v>4.07</v>
      </c>
      <c r="G14" s="765">
        <v>111.35999999999999</v>
      </c>
      <c r="H14" s="766">
        <v>3340.8</v>
      </c>
      <c r="I14" s="753"/>
      <c r="K14" s="760"/>
      <c r="L14" s="760"/>
      <c r="M14" s="760"/>
      <c r="Q14" s="760"/>
      <c r="R14" s="760"/>
      <c r="S14" s="760"/>
      <c r="T14" s="760"/>
      <c r="U14" s="760"/>
      <c r="V14" s="760"/>
      <c r="W14" s="760"/>
    </row>
    <row r="15" spans="1:23" ht="15.75">
      <c r="A15" s="761" t="s">
        <v>873</v>
      </c>
      <c r="B15" s="762">
        <v>82.78</v>
      </c>
      <c r="C15" s="763">
        <v>4.1399999999999997</v>
      </c>
      <c r="D15" s="764">
        <v>4.1500000000000004</v>
      </c>
      <c r="E15" s="764">
        <v>9.67</v>
      </c>
      <c r="F15" s="764">
        <v>4.1399999999999997</v>
      </c>
      <c r="G15" s="765">
        <v>104.88000000000001</v>
      </c>
      <c r="H15" s="766">
        <v>3146.4</v>
      </c>
      <c r="I15" s="753"/>
      <c r="K15" s="760"/>
      <c r="L15" s="760"/>
      <c r="M15" s="760"/>
      <c r="Q15" s="760"/>
      <c r="R15" s="760"/>
      <c r="S15" s="760"/>
      <c r="T15" s="760"/>
      <c r="U15" s="760"/>
      <c r="V15" s="760"/>
      <c r="W15" s="760"/>
    </row>
    <row r="16" spans="1:23" ht="15.75">
      <c r="A16" s="761" t="s">
        <v>754</v>
      </c>
      <c r="B16" s="762">
        <v>82.78</v>
      </c>
      <c r="C16" s="763">
        <v>4.1399999999999997</v>
      </c>
      <c r="D16" s="764">
        <v>8.2799999999999994</v>
      </c>
      <c r="E16" s="764">
        <v>9.8800000000000008</v>
      </c>
      <c r="F16" s="764">
        <v>4.1399999999999997</v>
      </c>
      <c r="G16" s="765">
        <v>109.22</v>
      </c>
      <c r="H16" s="766">
        <v>3276.6</v>
      </c>
      <c r="I16" s="753"/>
      <c r="K16" s="760"/>
      <c r="L16" s="760"/>
      <c r="M16" s="760"/>
      <c r="Q16" s="760"/>
      <c r="R16" s="760"/>
      <c r="S16" s="760"/>
      <c r="T16" s="760"/>
      <c r="U16" s="760"/>
      <c r="V16" s="760"/>
      <c r="W16" s="760"/>
    </row>
    <row r="17" spans="1:23" ht="15.75">
      <c r="A17" s="761" t="s">
        <v>755</v>
      </c>
      <c r="B17" s="762">
        <v>72.92</v>
      </c>
      <c r="C17" s="763">
        <v>3.65</v>
      </c>
      <c r="D17" s="764">
        <v>7.29</v>
      </c>
      <c r="E17" s="764">
        <v>7.29</v>
      </c>
      <c r="F17" s="764">
        <v>3.65</v>
      </c>
      <c r="G17" s="765">
        <v>94.800000000000026</v>
      </c>
      <c r="H17" s="766">
        <v>2844</v>
      </c>
      <c r="I17" s="753"/>
      <c r="K17" s="760"/>
      <c r="L17" s="760"/>
      <c r="M17" s="760"/>
      <c r="Q17" s="760"/>
      <c r="R17" s="760"/>
      <c r="S17" s="760"/>
      <c r="T17" s="760"/>
      <c r="U17" s="760"/>
      <c r="V17" s="760"/>
      <c r="W17" s="760"/>
    </row>
    <row r="18" spans="1:23" ht="15.75">
      <c r="A18" s="761" t="s">
        <v>756</v>
      </c>
      <c r="B18" s="762">
        <v>80.45</v>
      </c>
      <c r="C18" s="763">
        <v>4.03</v>
      </c>
      <c r="D18" s="764">
        <v>7.23</v>
      </c>
      <c r="E18" s="764">
        <v>8.23</v>
      </c>
      <c r="F18" s="764">
        <v>3.91</v>
      </c>
      <c r="G18" s="765">
        <v>103.85000000000001</v>
      </c>
      <c r="H18" s="766">
        <v>3115.5</v>
      </c>
      <c r="I18" s="753"/>
      <c r="K18" s="760"/>
      <c r="L18" s="760"/>
      <c r="M18" s="760"/>
      <c r="Q18" s="760"/>
      <c r="R18" s="760"/>
      <c r="S18" s="760"/>
      <c r="T18" s="760"/>
      <c r="U18" s="760"/>
      <c r="V18" s="760"/>
      <c r="W18" s="760"/>
    </row>
    <row r="19" spans="1:23" ht="15.75">
      <c r="A19" s="761" t="s">
        <v>757</v>
      </c>
      <c r="B19" s="762">
        <v>81.209999999999994</v>
      </c>
      <c r="C19" s="763">
        <v>4.0599999999999996</v>
      </c>
      <c r="D19" s="764">
        <v>5</v>
      </c>
      <c r="E19" s="764">
        <v>9.5</v>
      </c>
      <c r="F19" s="764">
        <v>4.0599999999999996</v>
      </c>
      <c r="G19" s="765">
        <v>103.83</v>
      </c>
      <c r="H19" s="766">
        <v>3114.9</v>
      </c>
      <c r="I19" s="753"/>
      <c r="K19" s="760"/>
      <c r="L19" s="760"/>
      <c r="M19" s="760"/>
      <c r="Q19" s="760"/>
      <c r="R19" s="760"/>
      <c r="S19" s="760"/>
      <c r="T19" s="760"/>
      <c r="U19" s="760"/>
      <c r="V19" s="760"/>
      <c r="W19" s="760"/>
    </row>
    <row r="20" spans="1:23" ht="15.75">
      <c r="A20" s="761" t="s">
        <v>38</v>
      </c>
      <c r="B20" s="762">
        <v>78.94</v>
      </c>
      <c r="C20" s="763">
        <v>5.53</v>
      </c>
      <c r="D20" s="764">
        <v>6.25</v>
      </c>
      <c r="E20" s="764">
        <v>7.89</v>
      </c>
      <c r="F20" s="764">
        <v>3.71</v>
      </c>
      <c r="G20" s="765">
        <v>102.32</v>
      </c>
      <c r="H20" s="766">
        <v>3069.6</v>
      </c>
      <c r="I20" s="753"/>
      <c r="K20" s="760"/>
      <c r="L20" s="760"/>
      <c r="M20" s="760"/>
      <c r="Q20" s="760"/>
      <c r="R20" s="760"/>
      <c r="S20" s="760"/>
      <c r="T20" s="760"/>
      <c r="U20" s="760"/>
      <c r="V20" s="760"/>
      <c r="W20" s="760"/>
    </row>
    <row r="21" spans="1:23" ht="15.75">
      <c r="A21" s="761" t="s">
        <v>759</v>
      </c>
      <c r="B21" s="762">
        <v>81.2</v>
      </c>
      <c r="C21" s="763">
        <v>5.03</v>
      </c>
      <c r="D21" s="764">
        <v>7.56</v>
      </c>
      <c r="E21" s="764">
        <v>11.88</v>
      </c>
      <c r="F21" s="764">
        <v>4.0599999999999996</v>
      </c>
      <c r="G21" s="765">
        <v>109.73</v>
      </c>
      <c r="H21" s="769">
        <v>3291.9</v>
      </c>
      <c r="I21" s="753"/>
      <c r="K21" s="760"/>
      <c r="L21" s="760"/>
      <c r="M21" s="760"/>
      <c r="Q21" s="760"/>
      <c r="R21" s="760"/>
      <c r="S21" s="760"/>
      <c r="T21" s="760"/>
      <c r="U21" s="760"/>
      <c r="V21" s="760"/>
      <c r="W21" s="760"/>
    </row>
    <row r="22" spans="1:23" ht="15.75">
      <c r="A22" s="761" t="s">
        <v>760</v>
      </c>
      <c r="B22" s="762">
        <v>78.84</v>
      </c>
      <c r="C22" s="763">
        <v>3.94</v>
      </c>
      <c r="D22" s="764">
        <v>7.88</v>
      </c>
      <c r="E22" s="764">
        <v>7.88</v>
      </c>
      <c r="F22" s="764">
        <v>3.94</v>
      </c>
      <c r="G22" s="765">
        <v>102.47999999999999</v>
      </c>
      <c r="H22" s="766">
        <v>3074.4</v>
      </c>
      <c r="I22" s="753"/>
      <c r="K22" s="760"/>
      <c r="L22" s="760"/>
      <c r="M22" s="760"/>
      <c r="Q22" s="760"/>
      <c r="R22" s="760"/>
      <c r="S22" s="760"/>
      <c r="T22" s="760"/>
      <c r="U22" s="760"/>
      <c r="V22" s="760"/>
      <c r="W22" s="760"/>
    </row>
    <row r="23" spans="1:23" ht="15.75">
      <c r="A23" s="761" t="s">
        <v>761</v>
      </c>
      <c r="B23" s="762">
        <v>82.78</v>
      </c>
      <c r="C23" s="763">
        <v>4.1399999999999997</v>
      </c>
      <c r="D23" s="764">
        <v>8.2799999999999994</v>
      </c>
      <c r="E23" s="764">
        <v>15.88</v>
      </c>
      <c r="F23" s="764">
        <v>4.1399999999999997</v>
      </c>
      <c r="G23" s="765">
        <v>115.22</v>
      </c>
      <c r="H23" s="766">
        <v>3456.6</v>
      </c>
      <c r="I23" s="753"/>
      <c r="K23" s="760"/>
      <c r="L23" s="760"/>
      <c r="M23" s="760"/>
      <c r="Q23" s="760"/>
      <c r="R23" s="760"/>
      <c r="S23" s="760"/>
      <c r="T23" s="760"/>
      <c r="U23" s="760"/>
      <c r="V23" s="760"/>
      <c r="W23" s="760"/>
    </row>
    <row r="24" spans="1:23" ht="15.75">
      <c r="A24" s="761" t="s">
        <v>762</v>
      </c>
      <c r="B24" s="762">
        <v>76</v>
      </c>
      <c r="C24" s="763">
        <v>5.3</v>
      </c>
      <c r="D24" s="764">
        <v>6.5</v>
      </c>
      <c r="E24" s="764">
        <v>8.1999999999999993</v>
      </c>
      <c r="F24" s="764">
        <v>3.8</v>
      </c>
      <c r="G24" s="765">
        <v>99.8</v>
      </c>
      <c r="H24" s="766">
        <v>2994</v>
      </c>
      <c r="I24" s="753"/>
      <c r="K24" s="760"/>
      <c r="L24" s="760"/>
      <c r="M24" s="760"/>
      <c r="Q24" s="760"/>
      <c r="R24" s="760"/>
      <c r="S24" s="760"/>
      <c r="T24" s="760"/>
      <c r="U24" s="760"/>
      <c r="V24" s="760"/>
      <c r="W24" s="760"/>
    </row>
    <row r="25" spans="1:23" ht="15.75">
      <c r="A25" s="761" t="s">
        <v>763</v>
      </c>
      <c r="B25" s="762">
        <v>82.77</v>
      </c>
      <c r="C25" s="763">
        <v>3.86</v>
      </c>
      <c r="D25" s="764">
        <v>0</v>
      </c>
      <c r="E25" s="764">
        <v>13.52</v>
      </c>
      <c r="F25" s="764">
        <v>3.86</v>
      </c>
      <c r="G25" s="765">
        <v>104.00999999999999</v>
      </c>
      <c r="H25" s="766">
        <v>3120.3</v>
      </c>
      <c r="I25" s="753"/>
      <c r="K25" s="760"/>
      <c r="L25" s="760"/>
      <c r="M25" s="760"/>
      <c r="Q25" s="760"/>
      <c r="R25" s="760"/>
      <c r="S25" s="760"/>
      <c r="T25" s="760"/>
      <c r="U25" s="760"/>
      <c r="V25" s="760"/>
      <c r="W25" s="760"/>
    </row>
    <row r="26" spans="1:23" ht="15.75">
      <c r="A26" s="761" t="s">
        <v>764</v>
      </c>
      <c r="B26" s="762">
        <v>76.92</v>
      </c>
      <c r="C26" s="763">
        <v>3.84</v>
      </c>
      <c r="D26" s="764">
        <v>5.78</v>
      </c>
      <c r="E26" s="764">
        <v>10.62</v>
      </c>
      <c r="F26" s="764">
        <v>3.84</v>
      </c>
      <c r="G26" s="765">
        <v>101.00000000000001</v>
      </c>
      <c r="H26" s="766">
        <v>3030</v>
      </c>
      <c r="I26" s="753"/>
      <c r="K26" s="760"/>
      <c r="L26" s="760"/>
      <c r="M26" s="760"/>
      <c r="Q26" s="760"/>
      <c r="R26" s="760"/>
      <c r="S26" s="760"/>
      <c r="T26" s="760"/>
      <c r="U26" s="760"/>
      <c r="V26" s="760"/>
      <c r="W26" s="760"/>
    </row>
    <row r="27" spans="1:23" ht="15.75">
      <c r="A27" s="761" t="s">
        <v>765</v>
      </c>
      <c r="B27" s="762">
        <v>76.569999999999993</v>
      </c>
      <c r="C27" s="763">
        <v>3.83</v>
      </c>
      <c r="D27" s="764">
        <v>7.66</v>
      </c>
      <c r="E27" s="764">
        <v>13.29</v>
      </c>
      <c r="F27" s="764">
        <v>3.83</v>
      </c>
      <c r="G27" s="765">
        <v>105.17999999999999</v>
      </c>
      <c r="H27" s="766">
        <v>3155.4</v>
      </c>
      <c r="I27" s="753"/>
      <c r="K27" s="760"/>
      <c r="L27" s="760"/>
      <c r="M27" s="760"/>
      <c r="Q27" s="760"/>
      <c r="R27" s="760"/>
      <c r="S27" s="760"/>
      <c r="T27" s="760"/>
      <c r="U27" s="760"/>
      <c r="V27" s="760"/>
      <c r="W27" s="760"/>
    </row>
    <row r="28" spans="1:23" ht="15.75">
      <c r="A28" s="761" t="s">
        <v>766</v>
      </c>
      <c r="B28" s="762">
        <v>79.2</v>
      </c>
      <c r="C28" s="763">
        <v>3.96</v>
      </c>
      <c r="D28" s="764">
        <v>7.92</v>
      </c>
      <c r="E28" s="764">
        <v>9.5399999999999991</v>
      </c>
      <c r="F28" s="764">
        <v>3.96</v>
      </c>
      <c r="G28" s="765">
        <v>104.58</v>
      </c>
      <c r="H28" s="766">
        <v>3137.4</v>
      </c>
      <c r="I28" s="753"/>
      <c r="K28" s="760"/>
      <c r="L28" s="760"/>
      <c r="M28" s="760"/>
      <c r="Q28" s="760"/>
      <c r="R28" s="760"/>
      <c r="S28" s="760"/>
      <c r="T28" s="760"/>
      <c r="U28" s="760"/>
      <c r="V28" s="760"/>
      <c r="W28" s="760"/>
    </row>
    <row r="29" spans="1:23" ht="15.75">
      <c r="A29" s="761" t="s">
        <v>639</v>
      </c>
      <c r="B29" s="762">
        <v>82.78</v>
      </c>
      <c r="C29" s="763">
        <v>4.1399999999999997</v>
      </c>
      <c r="D29" s="764">
        <v>8.2799999999999994</v>
      </c>
      <c r="E29" s="764">
        <v>11.88</v>
      </c>
      <c r="F29" s="764">
        <v>4.1399999999999997</v>
      </c>
      <c r="G29" s="765">
        <v>111.22</v>
      </c>
      <c r="H29" s="766">
        <v>3336.6</v>
      </c>
      <c r="I29" s="753"/>
      <c r="K29" s="760"/>
      <c r="L29" s="760"/>
      <c r="M29" s="760"/>
      <c r="Q29" s="760"/>
      <c r="R29" s="760"/>
      <c r="S29" s="760"/>
      <c r="T29" s="760"/>
      <c r="U29" s="760"/>
      <c r="V29" s="760"/>
      <c r="W29" s="760"/>
    </row>
    <row r="30" spans="1:23" ht="15.75">
      <c r="A30" s="761" t="s">
        <v>874</v>
      </c>
      <c r="B30" s="762">
        <v>78.84</v>
      </c>
      <c r="C30" s="763">
        <v>3.51</v>
      </c>
      <c r="D30" s="764">
        <v>7.88</v>
      </c>
      <c r="E30" s="764">
        <v>11.83</v>
      </c>
      <c r="F30" s="764">
        <v>3.94</v>
      </c>
      <c r="G30" s="765">
        <v>106</v>
      </c>
      <c r="H30" s="766">
        <v>3180</v>
      </c>
      <c r="I30" s="753"/>
      <c r="K30" s="760"/>
      <c r="L30" s="760"/>
      <c r="M30" s="760"/>
      <c r="Q30" s="760"/>
      <c r="R30" s="760"/>
      <c r="S30" s="760"/>
      <c r="T30" s="760"/>
      <c r="U30" s="760"/>
      <c r="V30" s="760"/>
      <c r="W30" s="760"/>
    </row>
    <row r="31" spans="1:23" ht="15.75">
      <c r="A31" s="761" t="s">
        <v>875</v>
      </c>
      <c r="B31" s="762">
        <v>80.94</v>
      </c>
      <c r="C31" s="763">
        <v>4.04</v>
      </c>
      <c r="D31" s="764">
        <v>7.63</v>
      </c>
      <c r="E31" s="764">
        <v>15.1</v>
      </c>
      <c r="F31" s="764">
        <v>4.04</v>
      </c>
      <c r="G31" s="765">
        <v>111.75</v>
      </c>
      <c r="H31" s="766">
        <v>3352.5</v>
      </c>
      <c r="I31" s="753"/>
      <c r="K31" s="760"/>
      <c r="L31" s="760"/>
      <c r="M31" s="760"/>
      <c r="Q31" s="760"/>
      <c r="R31" s="760"/>
      <c r="S31" s="760"/>
      <c r="T31" s="760"/>
      <c r="U31" s="760"/>
      <c r="V31" s="760"/>
      <c r="W31" s="760"/>
    </row>
    <row r="32" spans="1:23" ht="15.75">
      <c r="A32" s="761" t="s">
        <v>769</v>
      </c>
      <c r="B32" s="762">
        <v>77.98</v>
      </c>
      <c r="C32" s="763">
        <v>3.83</v>
      </c>
      <c r="D32" s="764">
        <v>7.8</v>
      </c>
      <c r="E32" s="764">
        <v>8.66</v>
      </c>
      <c r="F32" s="764">
        <v>3.5</v>
      </c>
      <c r="G32" s="765">
        <v>101.77</v>
      </c>
      <c r="H32" s="766">
        <v>3053.1</v>
      </c>
      <c r="I32" s="753"/>
      <c r="K32" s="760"/>
      <c r="L32" s="760"/>
      <c r="M32" s="760"/>
      <c r="Q32" s="760"/>
      <c r="R32" s="760"/>
      <c r="S32" s="760"/>
      <c r="T32" s="760"/>
      <c r="U32" s="760"/>
      <c r="V32" s="760"/>
      <c r="W32" s="760"/>
    </row>
    <row r="33" spans="1:23" ht="15.75">
      <c r="A33" s="761" t="s">
        <v>876</v>
      </c>
      <c r="B33" s="762">
        <v>79.78</v>
      </c>
      <c r="C33" s="763">
        <v>3</v>
      </c>
      <c r="D33" s="764">
        <v>7.88</v>
      </c>
      <c r="E33" s="764">
        <v>9.48</v>
      </c>
      <c r="F33" s="764">
        <v>3.94</v>
      </c>
      <c r="G33" s="765">
        <v>104.08</v>
      </c>
      <c r="H33" s="766">
        <v>3122.4</v>
      </c>
      <c r="I33" s="753"/>
      <c r="K33" s="760"/>
      <c r="L33" s="760"/>
      <c r="M33" s="760"/>
      <c r="Q33" s="760"/>
      <c r="R33" s="760"/>
      <c r="S33" s="760"/>
      <c r="T33" s="760"/>
      <c r="U33" s="760"/>
      <c r="V33" s="760"/>
      <c r="W33" s="760"/>
    </row>
    <row r="34" spans="1:23" ht="15.75">
      <c r="A34" s="761" t="s">
        <v>771</v>
      </c>
      <c r="B34" s="762">
        <v>79.180000000000007</v>
      </c>
      <c r="C34" s="763">
        <v>5.54</v>
      </c>
      <c r="D34" s="764">
        <v>7.92</v>
      </c>
      <c r="E34" s="764">
        <v>7.92</v>
      </c>
      <c r="F34" s="764">
        <v>3.96</v>
      </c>
      <c r="G34" s="765">
        <v>104.52000000000001</v>
      </c>
      <c r="H34" s="766">
        <v>3135.6</v>
      </c>
      <c r="I34" s="753"/>
      <c r="K34" s="760"/>
      <c r="L34" s="760"/>
      <c r="M34" s="760"/>
      <c r="Q34" s="760"/>
      <c r="R34" s="760"/>
      <c r="S34" s="760"/>
      <c r="T34" s="760"/>
      <c r="U34" s="760"/>
      <c r="V34" s="760"/>
      <c r="W34" s="760"/>
    </row>
    <row r="35" spans="1:23" ht="15" customHeight="1">
      <c r="A35" s="761" t="s">
        <v>772</v>
      </c>
      <c r="B35" s="762">
        <v>76.8</v>
      </c>
      <c r="C35" s="763">
        <v>3.84</v>
      </c>
      <c r="D35" s="764">
        <v>5.35</v>
      </c>
      <c r="E35" s="764">
        <v>11</v>
      </c>
      <c r="F35" s="764">
        <v>3.84</v>
      </c>
      <c r="G35" s="765">
        <v>100.83</v>
      </c>
      <c r="H35" s="766">
        <v>3024.9</v>
      </c>
      <c r="I35" s="753"/>
      <c r="K35" s="760"/>
      <c r="L35" s="760"/>
      <c r="M35" s="760"/>
      <c r="Q35" s="760"/>
      <c r="R35" s="760"/>
      <c r="S35" s="760"/>
      <c r="T35" s="760"/>
      <c r="U35" s="760"/>
      <c r="V35" s="760"/>
      <c r="W35" s="760"/>
    </row>
    <row r="36" spans="1:23" ht="15" customHeight="1" thickBot="1">
      <c r="A36" s="770" t="s">
        <v>773</v>
      </c>
      <c r="B36" s="771">
        <v>82.66</v>
      </c>
      <c r="C36" s="772">
        <v>3.83</v>
      </c>
      <c r="D36" s="773">
        <v>7.07</v>
      </c>
      <c r="E36" s="773">
        <v>5.67</v>
      </c>
      <c r="F36" s="773">
        <v>3.83</v>
      </c>
      <c r="G36" s="774">
        <v>103.06</v>
      </c>
      <c r="H36" s="775">
        <v>3091.8</v>
      </c>
      <c r="I36" s="753"/>
      <c r="K36" s="760"/>
      <c r="L36" s="760"/>
      <c r="M36" s="760"/>
      <c r="Q36" s="760"/>
      <c r="R36" s="760"/>
      <c r="S36" s="760"/>
      <c r="T36" s="760"/>
      <c r="U36" s="760"/>
      <c r="V36" s="760"/>
      <c r="W36" s="760"/>
    </row>
    <row r="37" spans="1:23" ht="23.25" customHeight="1" thickBot="1">
      <c r="A37" s="776" t="s">
        <v>877</v>
      </c>
      <c r="B37" s="777">
        <v>80.676161773393844</v>
      </c>
      <c r="C37" s="778">
        <v>3.971365063826612</v>
      </c>
      <c r="D37" s="779">
        <v>7.2097655977481754</v>
      </c>
      <c r="E37" s="779">
        <v>10.962534544604026</v>
      </c>
      <c r="F37" s="779">
        <v>3.9636077914641108</v>
      </c>
      <c r="G37" s="780">
        <v>106.7834347710368</v>
      </c>
      <c r="H37" s="781">
        <v>3203.5030431311034</v>
      </c>
      <c r="I37" s="782"/>
      <c r="K37" s="760"/>
      <c r="Q37" s="760"/>
      <c r="R37" s="760"/>
      <c r="S37" s="760"/>
      <c r="T37" s="760"/>
      <c r="U37" s="760"/>
      <c r="V37" s="760"/>
      <c r="W37" s="760"/>
    </row>
    <row r="38" spans="1:23" ht="15" customHeight="1">
      <c r="B38" s="760"/>
    </row>
    <row r="39" spans="1:23" ht="15" customHeight="1">
      <c r="A39" s="1023" t="s">
        <v>918</v>
      </c>
      <c r="B39" s="760"/>
      <c r="D39" s="760"/>
    </row>
    <row r="40" spans="1:23" ht="15" customHeight="1">
      <c r="B40" s="760"/>
    </row>
  </sheetData>
  <hyperlinks>
    <hyperlink ref="A1" location="'Table of Contents'!A1" display="Return to Table of Contents" xr:uid="{18DAD433-FF6A-4D9E-9BCC-DA784472DF53}"/>
    <hyperlink ref="A39" location="'Table of Contents'!A1" display="Return to Table of Contents" xr:uid="{46131EDA-6FB3-4209-A5B3-846B40E74C58}"/>
  </hyperlinks>
  <printOptions horizontalCentered="1"/>
  <pageMargins left="0" right="0" top="1" bottom="1" header="0" footer="0.5"/>
  <pageSetup scale="65"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297-D588-4CA2-B915-0A4CF5A003F2}">
  <sheetPr>
    <tabColor theme="0"/>
  </sheetPr>
  <dimension ref="A1:Z39"/>
  <sheetViews>
    <sheetView showGridLines="0" showOutlineSymbols="0" zoomScale="80" zoomScaleNormal="80" workbookViewId="0"/>
  </sheetViews>
  <sheetFormatPr defaultColWidth="9.75" defaultRowHeight="12.75"/>
  <cols>
    <col min="1" max="1" width="34.5" style="741" customWidth="1"/>
    <col min="2" max="3" width="10.875" style="741" customWidth="1"/>
    <col min="4" max="4" width="11.875" style="741" bestFit="1" customWidth="1"/>
    <col min="5" max="5" width="12" style="741" customWidth="1"/>
    <col min="6" max="6" width="16.25" style="741" bestFit="1" customWidth="1"/>
    <col min="7" max="7" width="15.375" style="741" bestFit="1" customWidth="1"/>
    <col min="8" max="8" width="11.625" style="741" customWidth="1"/>
    <col min="9" max="9" width="18" style="741" bestFit="1" customWidth="1"/>
    <col min="10" max="10" width="3.125" style="741" customWidth="1"/>
    <col min="11" max="16384" width="9.75" style="741"/>
  </cols>
  <sheetData>
    <row r="1" spans="1:26" ht="18">
      <c r="A1" s="1023" t="s">
        <v>918</v>
      </c>
    </row>
    <row r="2" spans="1:26" ht="15.75">
      <c r="B2" s="742"/>
      <c r="C2" s="742"/>
      <c r="E2" s="742" t="s">
        <v>775</v>
      </c>
      <c r="G2" s="742"/>
      <c r="H2" s="742"/>
      <c r="I2" s="742"/>
      <c r="J2" s="743"/>
    </row>
    <row r="3" spans="1:26" ht="15.75">
      <c r="B3" s="742"/>
      <c r="C3" s="742"/>
      <c r="D3" s="742"/>
      <c r="E3" s="742" t="s">
        <v>863</v>
      </c>
      <c r="G3" s="742"/>
      <c r="H3" s="742"/>
      <c r="I3" s="742"/>
      <c r="J3" s="743"/>
    </row>
    <row r="4" spans="1:26" ht="15.75">
      <c r="B4" s="742"/>
      <c r="C4" s="742"/>
      <c r="D4" s="742"/>
      <c r="E4" s="742" t="s">
        <v>864</v>
      </c>
      <c r="G4" s="742"/>
      <c r="H4" s="742"/>
      <c r="I4" s="742"/>
      <c r="J4" s="743"/>
    </row>
    <row r="5" spans="1:26" ht="15.75">
      <c r="A5" s="744"/>
      <c r="B5" s="742"/>
      <c r="C5" s="742"/>
      <c r="D5" s="742"/>
      <c r="E5" s="742"/>
      <c r="F5" s="742"/>
      <c r="G5" s="742"/>
      <c r="H5" s="742"/>
      <c r="I5" s="742"/>
      <c r="J5" s="743"/>
    </row>
    <row r="6" spans="1:26" ht="15.75">
      <c r="B6" s="742"/>
      <c r="C6" s="742"/>
      <c r="D6" s="742"/>
      <c r="E6" s="742" t="s">
        <v>878</v>
      </c>
      <c r="G6" s="742"/>
      <c r="H6" s="742"/>
      <c r="I6" s="742"/>
      <c r="J6" s="743"/>
    </row>
    <row r="7" spans="1:26" ht="16.5" customHeight="1" thickBot="1">
      <c r="A7" s="745"/>
      <c r="B7" s="746"/>
      <c r="C7" s="746"/>
      <c r="D7" s="746"/>
      <c r="E7" s="746" t="s">
        <v>866</v>
      </c>
      <c r="F7" s="745"/>
      <c r="G7" s="746"/>
      <c r="H7" s="746"/>
      <c r="I7" s="746"/>
      <c r="J7" s="743"/>
    </row>
    <row r="8" spans="1:26" ht="68.25" customHeight="1" thickBot="1">
      <c r="A8" s="747" t="s">
        <v>736</v>
      </c>
      <c r="B8" s="748" t="s">
        <v>867</v>
      </c>
      <c r="C8" s="784" t="s">
        <v>879</v>
      </c>
      <c r="D8" s="785" t="s">
        <v>880</v>
      </c>
      <c r="E8" s="750" t="s">
        <v>869</v>
      </c>
      <c r="F8" s="750" t="s">
        <v>881</v>
      </c>
      <c r="G8" s="750" t="s">
        <v>871</v>
      </c>
      <c r="H8" s="748" t="s">
        <v>618</v>
      </c>
      <c r="I8" s="786" t="s">
        <v>872</v>
      </c>
      <c r="J8" s="753"/>
    </row>
    <row r="9" spans="1:26" ht="15.75">
      <c r="A9" s="754" t="s">
        <v>747</v>
      </c>
      <c r="B9" s="787">
        <v>78.84</v>
      </c>
      <c r="C9" s="788">
        <v>236.69</v>
      </c>
      <c r="D9" s="788">
        <v>3.46</v>
      </c>
      <c r="E9" s="788">
        <v>7.88</v>
      </c>
      <c r="F9" s="788">
        <v>63.11</v>
      </c>
      <c r="G9" s="788">
        <v>15.78</v>
      </c>
      <c r="H9" s="789">
        <v>405.75999999999993</v>
      </c>
      <c r="I9" s="790">
        <v>12172.8</v>
      </c>
      <c r="J9" s="753"/>
      <c r="L9" s="760"/>
      <c r="M9" s="760"/>
      <c r="N9" s="760"/>
      <c r="S9" s="760"/>
      <c r="T9" s="760"/>
      <c r="U9" s="760"/>
      <c r="V9" s="760"/>
      <c r="W9" s="760"/>
      <c r="X9" s="760"/>
      <c r="Y9" s="760"/>
      <c r="Z9" s="760"/>
    </row>
    <row r="10" spans="1:26" ht="15.75">
      <c r="A10" s="761" t="s">
        <v>748</v>
      </c>
      <c r="B10" s="791">
        <v>82</v>
      </c>
      <c r="C10" s="792">
        <v>226.4</v>
      </c>
      <c r="D10" s="792">
        <v>15.4</v>
      </c>
      <c r="E10" s="792">
        <v>8.1999999999999993</v>
      </c>
      <c r="F10" s="792">
        <v>19.600000000000001</v>
      </c>
      <c r="G10" s="792">
        <v>15.4</v>
      </c>
      <c r="H10" s="793">
        <v>366.99999999999994</v>
      </c>
      <c r="I10" s="794">
        <v>11010</v>
      </c>
      <c r="J10" s="753"/>
      <c r="L10" s="760"/>
      <c r="M10" s="760"/>
      <c r="N10" s="760"/>
      <c r="S10" s="760"/>
      <c r="T10" s="760"/>
      <c r="U10" s="760"/>
      <c r="V10" s="760"/>
      <c r="W10" s="760"/>
      <c r="X10" s="760"/>
      <c r="Y10" s="760"/>
      <c r="Z10" s="760"/>
    </row>
    <row r="11" spans="1:26" ht="15.75">
      <c r="A11" s="761" t="s">
        <v>29</v>
      </c>
      <c r="B11" s="791">
        <v>82.78</v>
      </c>
      <c r="C11" s="792">
        <v>248.34</v>
      </c>
      <c r="D11" s="792">
        <v>16.559999999999999</v>
      </c>
      <c r="E11" s="792">
        <v>8.2799999999999994</v>
      </c>
      <c r="F11" s="792">
        <v>65.680000000000007</v>
      </c>
      <c r="G11" s="792">
        <v>16.559999999999999</v>
      </c>
      <c r="H11" s="793">
        <v>438.2</v>
      </c>
      <c r="I11" s="794">
        <v>13146</v>
      </c>
      <c r="J11" s="753"/>
      <c r="L11" s="760"/>
      <c r="M11" s="760"/>
      <c r="N11" s="760"/>
      <c r="S11" s="760"/>
      <c r="T11" s="760"/>
      <c r="U11" s="760"/>
      <c r="V11" s="760"/>
      <c r="W11" s="760"/>
      <c r="X11" s="760"/>
      <c r="Y11" s="760"/>
      <c r="Z11" s="760"/>
    </row>
    <row r="12" spans="1:26" ht="15.75">
      <c r="A12" s="761" t="s">
        <v>750</v>
      </c>
      <c r="B12" s="791">
        <v>78.84</v>
      </c>
      <c r="C12" s="792">
        <v>194.35</v>
      </c>
      <c r="D12" s="792">
        <v>5.5</v>
      </c>
      <c r="E12" s="792">
        <v>6</v>
      </c>
      <c r="F12" s="792">
        <v>8</v>
      </c>
      <c r="G12" s="792">
        <v>3.66</v>
      </c>
      <c r="H12" s="793">
        <v>296.35000000000002</v>
      </c>
      <c r="I12" s="794">
        <v>8890.5</v>
      </c>
      <c r="J12" s="753"/>
      <c r="L12" s="760"/>
      <c r="M12" s="760"/>
      <c r="N12" s="760"/>
      <c r="S12" s="760"/>
      <c r="T12" s="760"/>
      <c r="U12" s="760"/>
      <c r="V12" s="760"/>
      <c r="W12" s="760"/>
      <c r="X12" s="760"/>
      <c r="Y12" s="760"/>
      <c r="Z12" s="760"/>
    </row>
    <row r="13" spans="1:26" ht="15.75">
      <c r="A13" s="761" t="s">
        <v>751</v>
      </c>
      <c r="B13" s="791">
        <v>79.22</v>
      </c>
      <c r="C13" s="792">
        <v>231.96</v>
      </c>
      <c r="D13" s="792">
        <v>15.46</v>
      </c>
      <c r="E13" s="792">
        <v>7.72</v>
      </c>
      <c r="F13" s="792">
        <v>48.83</v>
      </c>
      <c r="G13" s="792">
        <v>15.46</v>
      </c>
      <c r="H13" s="793">
        <v>398.65</v>
      </c>
      <c r="I13" s="794">
        <v>11959.5</v>
      </c>
      <c r="J13" s="753"/>
      <c r="L13" s="760"/>
      <c r="M13" s="760"/>
      <c r="N13" s="760"/>
      <c r="S13" s="760"/>
      <c r="T13" s="760"/>
      <c r="U13" s="760"/>
      <c r="V13" s="760"/>
      <c r="W13" s="760"/>
      <c r="X13" s="760"/>
      <c r="Y13" s="760"/>
      <c r="Z13" s="760"/>
    </row>
    <row r="14" spans="1:26" ht="15.75">
      <c r="A14" s="761" t="s">
        <v>752</v>
      </c>
      <c r="B14" s="791">
        <v>81.209999999999994</v>
      </c>
      <c r="C14" s="792">
        <v>243.79</v>
      </c>
      <c r="D14" s="792">
        <v>16.25</v>
      </c>
      <c r="E14" s="792">
        <v>8.1300000000000008</v>
      </c>
      <c r="F14" s="792">
        <v>65</v>
      </c>
      <c r="G14" s="792">
        <v>16.25</v>
      </c>
      <c r="H14" s="793">
        <v>430.63</v>
      </c>
      <c r="I14" s="794">
        <v>12918.9</v>
      </c>
      <c r="J14" s="753"/>
      <c r="L14" s="760"/>
      <c r="M14" s="760"/>
      <c r="N14" s="760"/>
      <c r="S14" s="760"/>
      <c r="T14" s="760"/>
      <c r="U14" s="760"/>
      <c r="V14" s="760"/>
      <c r="W14" s="760"/>
      <c r="X14" s="760"/>
      <c r="Y14" s="760"/>
      <c r="Z14" s="760"/>
    </row>
    <row r="15" spans="1:26" ht="15.75">
      <c r="A15" s="761" t="s">
        <v>873</v>
      </c>
      <c r="B15" s="791">
        <v>82.78</v>
      </c>
      <c r="C15" s="792">
        <v>248.33</v>
      </c>
      <c r="D15" s="792">
        <v>16.559999999999999</v>
      </c>
      <c r="E15" s="792">
        <v>4.1500000000000004</v>
      </c>
      <c r="F15" s="792">
        <v>32.89</v>
      </c>
      <c r="G15" s="792">
        <v>16.559999999999999</v>
      </c>
      <c r="H15" s="793">
        <v>401.27</v>
      </c>
      <c r="I15" s="794">
        <v>12038.1</v>
      </c>
      <c r="J15" s="753"/>
      <c r="L15" s="760"/>
      <c r="M15" s="760"/>
      <c r="N15" s="760"/>
      <c r="S15" s="760"/>
      <c r="T15" s="760"/>
      <c r="U15" s="760"/>
      <c r="V15" s="760"/>
      <c r="W15" s="760"/>
      <c r="X15" s="760"/>
      <c r="Y15" s="760"/>
      <c r="Z15" s="760"/>
    </row>
    <row r="16" spans="1:26" ht="15.75">
      <c r="A16" s="761" t="s">
        <v>754</v>
      </c>
      <c r="B16" s="791">
        <v>82.78</v>
      </c>
      <c r="C16" s="792">
        <v>248.33</v>
      </c>
      <c r="D16" s="792">
        <v>16.559999999999999</v>
      </c>
      <c r="E16" s="792">
        <v>8.2799999999999994</v>
      </c>
      <c r="F16" s="792">
        <v>66.22</v>
      </c>
      <c r="G16" s="792">
        <v>16.559999999999999</v>
      </c>
      <c r="H16" s="793">
        <v>438.72999999999996</v>
      </c>
      <c r="I16" s="794">
        <v>13161.9</v>
      </c>
      <c r="J16" s="753"/>
      <c r="L16" s="760"/>
      <c r="M16" s="760"/>
      <c r="N16" s="760"/>
      <c r="S16" s="760"/>
      <c r="T16" s="760"/>
      <c r="U16" s="760"/>
      <c r="V16" s="760"/>
      <c r="W16" s="760"/>
      <c r="X16" s="760"/>
      <c r="Y16" s="760"/>
      <c r="Z16" s="760"/>
    </row>
    <row r="17" spans="1:26" ht="15.75">
      <c r="A17" s="761" t="s">
        <v>755</v>
      </c>
      <c r="B17" s="791">
        <v>72.92</v>
      </c>
      <c r="C17" s="792">
        <v>221.42</v>
      </c>
      <c r="D17" s="792">
        <v>14.72</v>
      </c>
      <c r="E17" s="792">
        <v>7.29</v>
      </c>
      <c r="F17" s="792">
        <v>24.69</v>
      </c>
      <c r="G17" s="792">
        <v>14.72</v>
      </c>
      <c r="H17" s="793">
        <v>355.76000000000005</v>
      </c>
      <c r="I17" s="794">
        <v>10672.8</v>
      </c>
      <c r="J17" s="753"/>
      <c r="L17" s="760"/>
      <c r="M17" s="760"/>
      <c r="N17" s="760"/>
      <c r="S17" s="760"/>
      <c r="T17" s="760"/>
      <c r="U17" s="760"/>
      <c r="V17" s="760"/>
      <c r="W17" s="760"/>
      <c r="X17" s="760"/>
      <c r="Y17" s="760"/>
      <c r="Z17" s="760"/>
    </row>
    <row r="18" spans="1:26" ht="15.75">
      <c r="A18" s="761" t="s">
        <v>756</v>
      </c>
      <c r="B18" s="791">
        <v>80.45</v>
      </c>
      <c r="C18" s="792">
        <v>241.54</v>
      </c>
      <c r="D18" s="792">
        <v>16.100000000000001</v>
      </c>
      <c r="E18" s="792">
        <v>7.23</v>
      </c>
      <c r="F18" s="792">
        <v>18.12</v>
      </c>
      <c r="G18" s="792">
        <v>15.63</v>
      </c>
      <c r="H18" s="793">
        <v>379.07000000000005</v>
      </c>
      <c r="I18" s="794">
        <v>11372.1</v>
      </c>
      <c r="J18" s="753"/>
      <c r="L18" s="760"/>
      <c r="M18" s="760"/>
      <c r="N18" s="760"/>
      <c r="S18" s="760"/>
      <c r="T18" s="760"/>
      <c r="U18" s="760"/>
      <c r="V18" s="760"/>
      <c r="W18" s="760"/>
      <c r="X18" s="760"/>
      <c r="Y18" s="760"/>
      <c r="Z18" s="760"/>
    </row>
    <row r="19" spans="1:26" ht="15.75">
      <c r="A19" s="761" t="s">
        <v>757</v>
      </c>
      <c r="B19" s="791">
        <v>81.209999999999994</v>
      </c>
      <c r="C19" s="792">
        <v>243.78</v>
      </c>
      <c r="D19" s="792">
        <v>16.25</v>
      </c>
      <c r="E19" s="792">
        <v>5</v>
      </c>
      <c r="F19" s="792">
        <v>28</v>
      </c>
      <c r="G19" s="792">
        <v>16.25</v>
      </c>
      <c r="H19" s="793">
        <v>390.49</v>
      </c>
      <c r="I19" s="794">
        <v>11714.7</v>
      </c>
      <c r="J19" s="753"/>
      <c r="L19" s="760"/>
      <c r="M19" s="760"/>
      <c r="N19" s="760"/>
      <c r="S19" s="760"/>
      <c r="T19" s="760"/>
      <c r="U19" s="760"/>
      <c r="V19" s="760"/>
      <c r="W19" s="760"/>
      <c r="X19" s="760"/>
      <c r="Y19" s="760"/>
      <c r="Z19" s="760"/>
    </row>
    <row r="20" spans="1:26" ht="15.75">
      <c r="A20" s="761" t="s">
        <v>882</v>
      </c>
      <c r="B20" s="791">
        <v>78.94</v>
      </c>
      <c r="C20" s="792">
        <v>236.82</v>
      </c>
      <c r="D20" s="792">
        <v>22.1</v>
      </c>
      <c r="E20" s="792">
        <v>6.25</v>
      </c>
      <c r="F20" s="792">
        <v>31.58</v>
      </c>
      <c r="G20" s="792">
        <v>14.88</v>
      </c>
      <c r="H20" s="793">
        <v>390.57</v>
      </c>
      <c r="I20" s="794">
        <v>11717.1</v>
      </c>
      <c r="J20" s="753"/>
      <c r="L20" s="760"/>
      <c r="M20" s="760"/>
      <c r="N20" s="760"/>
      <c r="S20" s="760"/>
      <c r="T20" s="760"/>
      <c r="U20" s="760"/>
      <c r="V20" s="760"/>
      <c r="W20" s="760"/>
      <c r="X20" s="760"/>
      <c r="Y20" s="760"/>
      <c r="Z20" s="760"/>
    </row>
    <row r="21" spans="1:26" ht="15.75">
      <c r="A21" s="761" t="s">
        <v>759</v>
      </c>
      <c r="B21" s="791">
        <v>81.2</v>
      </c>
      <c r="C21" s="792">
        <v>248.33</v>
      </c>
      <c r="D21" s="792">
        <v>23.06</v>
      </c>
      <c r="E21" s="792">
        <v>7.56</v>
      </c>
      <c r="F21" s="795">
        <v>65.91</v>
      </c>
      <c r="G21" s="792">
        <v>16.48</v>
      </c>
      <c r="H21" s="796">
        <v>442.54000000000008</v>
      </c>
      <c r="I21" s="797">
        <v>13276.2</v>
      </c>
      <c r="J21" s="753"/>
      <c r="L21" s="760"/>
      <c r="M21" s="760"/>
      <c r="N21" s="760"/>
      <c r="S21" s="760"/>
      <c r="T21" s="760"/>
      <c r="U21" s="760"/>
      <c r="V21" s="760"/>
      <c r="W21" s="760"/>
      <c r="X21" s="760"/>
      <c r="Y21" s="760"/>
      <c r="Z21" s="760"/>
    </row>
    <row r="22" spans="1:26" ht="15.75">
      <c r="A22" s="761" t="s">
        <v>760</v>
      </c>
      <c r="B22" s="791">
        <v>78.84</v>
      </c>
      <c r="C22" s="792">
        <v>236.69</v>
      </c>
      <c r="D22" s="792">
        <v>15.78</v>
      </c>
      <c r="E22" s="792">
        <v>7.88</v>
      </c>
      <c r="F22" s="792">
        <v>31.55</v>
      </c>
      <c r="G22" s="792">
        <v>15.78</v>
      </c>
      <c r="H22" s="793">
        <v>386.51999999999992</v>
      </c>
      <c r="I22" s="794">
        <v>11595.6</v>
      </c>
      <c r="J22" s="753"/>
      <c r="L22" s="760"/>
      <c r="M22" s="760"/>
      <c r="N22" s="760"/>
      <c r="S22" s="760"/>
      <c r="T22" s="760"/>
      <c r="U22" s="760"/>
      <c r="V22" s="760"/>
      <c r="W22" s="760"/>
      <c r="X22" s="760"/>
      <c r="Y22" s="760"/>
      <c r="Z22" s="760"/>
    </row>
    <row r="23" spans="1:26" ht="15.75">
      <c r="A23" s="761" t="s">
        <v>761</v>
      </c>
      <c r="B23" s="791">
        <v>82.78</v>
      </c>
      <c r="C23" s="792">
        <v>248.33</v>
      </c>
      <c r="D23" s="792">
        <v>16.559999999999999</v>
      </c>
      <c r="E23" s="792">
        <v>8.2799999999999994</v>
      </c>
      <c r="F23" s="792">
        <v>27</v>
      </c>
      <c r="G23" s="792">
        <v>16.559999999999999</v>
      </c>
      <c r="H23" s="793">
        <v>399.51</v>
      </c>
      <c r="I23" s="794">
        <v>11985.3</v>
      </c>
      <c r="J23" s="753"/>
      <c r="L23" s="760"/>
      <c r="M23" s="760"/>
      <c r="N23" s="760"/>
      <c r="S23" s="760"/>
      <c r="T23" s="760"/>
      <c r="U23" s="760"/>
      <c r="V23" s="760"/>
      <c r="W23" s="760"/>
      <c r="X23" s="760"/>
      <c r="Y23" s="760"/>
      <c r="Z23" s="760"/>
    </row>
    <row r="24" spans="1:26" ht="15.75">
      <c r="A24" s="761" t="s">
        <v>762</v>
      </c>
      <c r="B24" s="791">
        <v>76</v>
      </c>
      <c r="C24" s="792">
        <v>228</v>
      </c>
      <c r="D24" s="792">
        <v>14.4</v>
      </c>
      <c r="E24" s="792">
        <v>6.5</v>
      </c>
      <c r="F24" s="792">
        <v>57</v>
      </c>
      <c r="G24" s="792">
        <v>14.4</v>
      </c>
      <c r="H24" s="793">
        <v>396.29999999999995</v>
      </c>
      <c r="I24" s="794">
        <v>11889</v>
      </c>
      <c r="J24" s="753"/>
      <c r="L24" s="760"/>
      <c r="M24" s="760"/>
      <c r="N24" s="760"/>
      <c r="S24" s="760"/>
      <c r="T24" s="760"/>
      <c r="U24" s="760"/>
      <c r="V24" s="760"/>
      <c r="W24" s="760"/>
      <c r="X24" s="760"/>
      <c r="Y24" s="760"/>
      <c r="Z24" s="760"/>
    </row>
    <row r="25" spans="1:26" ht="15.75">
      <c r="A25" s="761" t="s">
        <v>763</v>
      </c>
      <c r="B25" s="791">
        <v>82.77</v>
      </c>
      <c r="C25" s="792">
        <v>248.31</v>
      </c>
      <c r="D25" s="792">
        <v>15.42</v>
      </c>
      <c r="E25" s="792">
        <v>0</v>
      </c>
      <c r="F25" s="792">
        <v>36.1</v>
      </c>
      <c r="G25" s="792">
        <v>15.42</v>
      </c>
      <c r="H25" s="793">
        <v>398.02000000000004</v>
      </c>
      <c r="I25" s="794">
        <v>11940.6</v>
      </c>
      <c r="J25" s="753"/>
      <c r="L25" s="760"/>
      <c r="M25" s="760"/>
      <c r="N25" s="760"/>
      <c r="S25" s="760"/>
      <c r="T25" s="760"/>
      <c r="U25" s="760"/>
      <c r="V25" s="760"/>
      <c r="W25" s="760"/>
      <c r="X25" s="760"/>
      <c r="Y25" s="760"/>
      <c r="Z25" s="760"/>
    </row>
    <row r="26" spans="1:26" ht="15.75">
      <c r="A26" s="761" t="s">
        <v>764</v>
      </c>
      <c r="B26" s="791">
        <v>76.92</v>
      </c>
      <c r="C26" s="792">
        <v>226.65</v>
      </c>
      <c r="D26" s="792">
        <v>15.15</v>
      </c>
      <c r="E26" s="792">
        <v>5.78</v>
      </c>
      <c r="F26" s="792">
        <v>23.35</v>
      </c>
      <c r="G26" s="792">
        <v>15.15</v>
      </c>
      <c r="H26" s="793">
        <v>362.99999999999994</v>
      </c>
      <c r="I26" s="794">
        <v>10890</v>
      </c>
      <c r="J26" s="753"/>
      <c r="L26" s="760"/>
      <c r="M26" s="760"/>
      <c r="N26" s="760"/>
      <c r="S26" s="760"/>
      <c r="T26" s="760"/>
      <c r="U26" s="760"/>
      <c r="V26" s="760"/>
      <c r="W26" s="760"/>
      <c r="X26" s="760"/>
      <c r="Y26" s="760"/>
      <c r="Z26" s="760"/>
    </row>
    <row r="27" spans="1:26" ht="15.75">
      <c r="A27" s="761" t="s">
        <v>765</v>
      </c>
      <c r="B27" s="791">
        <v>76.569999999999993</v>
      </c>
      <c r="C27" s="792">
        <v>232.49</v>
      </c>
      <c r="D27" s="792">
        <v>15.45</v>
      </c>
      <c r="E27" s="792">
        <v>7.66</v>
      </c>
      <c r="F27" s="792">
        <v>53.43</v>
      </c>
      <c r="G27" s="792">
        <v>15.45</v>
      </c>
      <c r="H27" s="793">
        <v>401.05</v>
      </c>
      <c r="I27" s="794">
        <v>12031.5</v>
      </c>
      <c r="J27" s="753"/>
      <c r="L27" s="760"/>
      <c r="M27" s="760"/>
      <c r="N27" s="760"/>
      <c r="S27" s="760"/>
      <c r="T27" s="760"/>
      <c r="U27" s="760"/>
      <c r="V27" s="760"/>
      <c r="W27" s="760"/>
      <c r="X27" s="760"/>
      <c r="Y27" s="760"/>
      <c r="Z27" s="760"/>
    </row>
    <row r="28" spans="1:26" ht="15.75">
      <c r="A28" s="761" t="s">
        <v>766</v>
      </c>
      <c r="B28" s="791">
        <v>79.2</v>
      </c>
      <c r="C28" s="792">
        <v>237.6</v>
      </c>
      <c r="D28" s="792">
        <v>15.84</v>
      </c>
      <c r="E28" s="792">
        <v>7.92</v>
      </c>
      <c r="F28" s="792">
        <v>63.36</v>
      </c>
      <c r="G28" s="792">
        <v>15.84</v>
      </c>
      <c r="H28" s="793">
        <v>419.76</v>
      </c>
      <c r="I28" s="794">
        <v>12592.8</v>
      </c>
      <c r="J28" s="753"/>
      <c r="L28" s="760"/>
      <c r="M28" s="760"/>
      <c r="N28" s="760"/>
      <c r="S28" s="760"/>
      <c r="T28" s="760"/>
      <c r="U28" s="760"/>
      <c r="V28" s="760"/>
      <c r="W28" s="760"/>
      <c r="X28" s="760"/>
      <c r="Y28" s="760"/>
      <c r="Z28" s="760"/>
    </row>
    <row r="29" spans="1:26" ht="15.75">
      <c r="A29" s="761" t="s">
        <v>639</v>
      </c>
      <c r="B29" s="791">
        <v>82.78</v>
      </c>
      <c r="C29" s="792">
        <v>248.33</v>
      </c>
      <c r="D29" s="792">
        <v>16.559999999999999</v>
      </c>
      <c r="E29" s="792">
        <v>8.2799999999999994</v>
      </c>
      <c r="F29" s="792">
        <v>35.549999999999997</v>
      </c>
      <c r="G29" s="792">
        <v>16.559999999999999</v>
      </c>
      <c r="H29" s="793">
        <v>408.06</v>
      </c>
      <c r="I29" s="794">
        <v>12241.8</v>
      </c>
      <c r="J29" s="753"/>
      <c r="L29" s="760"/>
      <c r="M29" s="760"/>
      <c r="N29" s="760"/>
      <c r="S29" s="760"/>
      <c r="T29" s="760"/>
      <c r="U29" s="760"/>
      <c r="V29" s="760"/>
      <c r="W29" s="760"/>
      <c r="X29" s="760"/>
      <c r="Y29" s="760"/>
      <c r="Z29" s="760"/>
    </row>
    <row r="30" spans="1:26" ht="15.75">
      <c r="A30" s="761" t="s">
        <v>874</v>
      </c>
      <c r="B30" s="791">
        <v>78.84</v>
      </c>
      <c r="C30" s="792">
        <v>236.69</v>
      </c>
      <c r="D30" s="792">
        <v>14.2</v>
      </c>
      <c r="E30" s="792">
        <v>7.88</v>
      </c>
      <c r="F30" s="792">
        <v>33.549999999999997</v>
      </c>
      <c r="G30" s="792">
        <v>15.78</v>
      </c>
      <c r="H30" s="793">
        <v>386.93999999999994</v>
      </c>
      <c r="I30" s="794">
        <v>11608.2</v>
      </c>
      <c r="J30" s="753"/>
      <c r="L30" s="760"/>
      <c r="M30" s="760"/>
      <c r="N30" s="760"/>
      <c r="S30" s="760"/>
      <c r="T30" s="760"/>
      <c r="U30" s="760"/>
      <c r="V30" s="760"/>
      <c r="W30" s="760"/>
      <c r="X30" s="760"/>
      <c r="Y30" s="760"/>
      <c r="Z30" s="760"/>
    </row>
    <row r="31" spans="1:26" ht="15.75">
      <c r="A31" s="761" t="s">
        <v>875</v>
      </c>
      <c r="B31" s="791">
        <v>80.94</v>
      </c>
      <c r="C31" s="792">
        <v>242.97</v>
      </c>
      <c r="D31" s="792">
        <v>16.2</v>
      </c>
      <c r="E31" s="792">
        <v>7.63</v>
      </c>
      <c r="F31" s="792">
        <v>22.96</v>
      </c>
      <c r="G31" s="792">
        <v>16.2</v>
      </c>
      <c r="H31" s="793">
        <v>386.89999999999992</v>
      </c>
      <c r="I31" s="794">
        <v>11607</v>
      </c>
      <c r="J31" s="753"/>
      <c r="L31" s="760"/>
      <c r="M31" s="760"/>
      <c r="N31" s="760"/>
      <c r="S31" s="760"/>
      <c r="T31" s="760"/>
      <c r="U31" s="760"/>
      <c r="V31" s="760"/>
      <c r="W31" s="760"/>
      <c r="X31" s="760"/>
      <c r="Y31" s="760"/>
      <c r="Z31" s="760"/>
    </row>
    <row r="32" spans="1:26" ht="15.75">
      <c r="A32" s="761" t="s">
        <v>769</v>
      </c>
      <c r="B32" s="791">
        <v>77.98</v>
      </c>
      <c r="C32" s="792">
        <v>231.12</v>
      </c>
      <c r="D32" s="792">
        <v>15.33</v>
      </c>
      <c r="E32" s="792">
        <v>7.8</v>
      </c>
      <c r="F32" s="792">
        <v>31.67</v>
      </c>
      <c r="G32" s="792">
        <v>14</v>
      </c>
      <c r="H32" s="793">
        <v>377.90000000000003</v>
      </c>
      <c r="I32" s="794">
        <v>11337</v>
      </c>
      <c r="J32" s="753"/>
      <c r="L32" s="760"/>
      <c r="M32" s="760"/>
      <c r="N32" s="760"/>
      <c r="S32" s="760"/>
      <c r="T32" s="760"/>
      <c r="U32" s="760"/>
      <c r="V32" s="760"/>
      <c r="W32" s="760"/>
      <c r="X32" s="760"/>
      <c r="Y32" s="760"/>
      <c r="Z32" s="760"/>
    </row>
    <row r="33" spans="1:26" ht="15.75">
      <c r="A33" s="761" t="s">
        <v>876</v>
      </c>
      <c r="B33" s="791">
        <v>79.78</v>
      </c>
      <c r="C33" s="792">
        <v>236.69</v>
      </c>
      <c r="D33" s="792">
        <v>14.84</v>
      </c>
      <c r="E33" s="792">
        <v>7.88</v>
      </c>
      <c r="F33" s="792">
        <v>26.6</v>
      </c>
      <c r="G33" s="792">
        <v>15.78</v>
      </c>
      <c r="H33" s="793">
        <v>381.57</v>
      </c>
      <c r="I33" s="794">
        <v>11447.1</v>
      </c>
      <c r="J33" s="753"/>
      <c r="L33" s="760"/>
      <c r="M33" s="760"/>
      <c r="N33" s="760"/>
      <c r="S33" s="760"/>
      <c r="T33" s="760"/>
      <c r="U33" s="760"/>
      <c r="V33" s="760"/>
      <c r="W33" s="760"/>
      <c r="X33" s="760"/>
      <c r="Y33" s="760"/>
      <c r="Z33" s="760"/>
    </row>
    <row r="34" spans="1:26" ht="15.75">
      <c r="A34" s="761" t="s">
        <v>771</v>
      </c>
      <c r="B34" s="791">
        <v>79.180000000000007</v>
      </c>
      <c r="C34" s="792">
        <v>237.54</v>
      </c>
      <c r="D34" s="792">
        <v>22.16</v>
      </c>
      <c r="E34" s="792">
        <v>7.92</v>
      </c>
      <c r="F34" s="792">
        <v>31.67</v>
      </c>
      <c r="G34" s="792">
        <v>15.84</v>
      </c>
      <c r="H34" s="793">
        <v>394.31000000000006</v>
      </c>
      <c r="I34" s="794">
        <v>11829.3</v>
      </c>
      <c r="J34" s="753"/>
      <c r="L34" s="760"/>
      <c r="M34" s="760"/>
      <c r="N34" s="760"/>
      <c r="S34" s="760"/>
      <c r="T34" s="760"/>
      <c r="U34" s="760"/>
      <c r="V34" s="760"/>
      <c r="W34" s="760"/>
      <c r="X34" s="760"/>
      <c r="Y34" s="760"/>
      <c r="Z34" s="760"/>
    </row>
    <row r="35" spans="1:26" ht="15.75">
      <c r="A35" s="761" t="s">
        <v>772</v>
      </c>
      <c r="B35" s="791">
        <v>76.8</v>
      </c>
      <c r="C35" s="792">
        <v>230.4</v>
      </c>
      <c r="D35" s="792">
        <v>15.36</v>
      </c>
      <c r="E35" s="792">
        <v>5.35</v>
      </c>
      <c r="F35" s="792">
        <v>44</v>
      </c>
      <c r="G35" s="792">
        <v>15.36</v>
      </c>
      <c r="H35" s="793">
        <v>387.27000000000004</v>
      </c>
      <c r="I35" s="794">
        <v>11618.1</v>
      </c>
      <c r="J35" s="753"/>
      <c r="L35" s="760"/>
      <c r="M35" s="760"/>
      <c r="N35" s="760"/>
      <c r="S35" s="760"/>
      <c r="T35" s="760"/>
      <c r="U35" s="760"/>
      <c r="V35" s="760"/>
      <c r="W35" s="760"/>
      <c r="X35" s="760"/>
      <c r="Y35" s="760"/>
      <c r="Z35" s="760"/>
    </row>
    <row r="36" spans="1:26" ht="15" customHeight="1" thickBot="1">
      <c r="A36" s="770" t="s">
        <v>773</v>
      </c>
      <c r="B36" s="798">
        <v>82.66</v>
      </c>
      <c r="C36" s="799">
        <v>247.87</v>
      </c>
      <c r="D36" s="799">
        <v>15.34</v>
      </c>
      <c r="E36" s="799">
        <v>7.07</v>
      </c>
      <c r="F36" s="799">
        <v>22.68</v>
      </c>
      <c r="G36" s="799">
        <v>15.34</v>
      </c>
      <c r="H36" s="800">
        <v>390.95999999999992</v>
      </c>
      <c r="I36" s="801">
        <v>11728.8</v>
      </c>
      <c r="J36" s="753"/>
      <c r="L36" s="760"/>
      <c r="M36" s="760"/>
      <c r="N36" s="760"/>
      <c r="S36" s="760"/>
      <c r="T36" s="760"/>
      <c r="U36" s="760"/>
      <c r="V36" s="760"/>
      <c r="W36" s="760"/>
      <c r="X36" s="760"/>
      <c r="Y36" s="760"/>
      <c r="Z36" s="760"/>
    </row>
    <row r="37" spans="1:26" ht="23.25" customHeight="1" thickBot="1">
      <c r="A37" s="802" t="s">
        <v>877</v>
      </c>
      <c r="B37" s="803">
        <v>80.676161773393844</v>
      </c>
      <c r="C37" s="804">
        <v>240.17027160950352</v>
      </c>
      <c r="D37" s="804">
        <v>15.439287325506143</v>
      </c>
      <c r="E37" s="804">
        <v>7.2479994453175545</v>
      </c>
      <c r="F37" s="804">
        <v>30.01242423962281</v>
      </c>
      <c r="G37" s="805">
        <v>15.617388462605156</v>
      </c>
      <c r="H37" s="806">
        <v>389.39999593232869</v>
      </c>
      <c r="I37" s="806">
        <v>11681.99987796986</v>
      </c>
      <c r="J37" s="782"/>
      <c r="L37" s="760"/>
      <c r="S37" s="760"/>
      <c r="T37" s="760"/>
      <c r="U37" s="760"/>
      <c r="V37" s="760"/>
      <c r="W37" s="760"/>
      <c r="X37" s="760"/>
      <c r="Y37" s="760"/>
      <c r="Z37" s="760"/>
    </row>
    <row r="38" spans="1:26" ht="15" customHeight="1">
      <c r="A38" s="807"/>
      <c r="L38" s="760"/>
    </row>
    <row r="39" spans="1:26" ht="15" customHeight="1">
      <c r="A39" s="1023" t="s">
        <v>918</v>
      </c>
    </row>
  </sheetData>
  <hyperlinks>
    <hyperlink ref="A1" location="'Table of Contents'!A1" display="Return to Table of Contents" xr:uid="{A63A193A-7DF5-4711-83C7-B08238C8885F}"/>
    <hyperlink ref="A39" location="'Table of Contents'!A1" display="Return to Table of Contents" xr:uid="{9E3E59E4-C428-41EB-9717-79246D6760A6}"/>
  </hyperlinks>
  <printOptions horizontalCentered="1"/>
  <pageMargins left="0.15" right="0.1" top="1" bottom="1" header="0" footer="0.5"/>
  <pageSetup scale="5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042-806E-4A8E-A945-84B2DE0CAA71}">
  <sheetPr transitionEvaluation="1"/>
  <dimension ref="A1:AE759"/>
  <sheetViews>
    <sheetView showGridLines="0" defaultGridColor="0" topLeftCell="A13" colorId="22" zoomScale="87" zoomScaleNormal="87" workbookViewId="0">
      <selection activeCell="A40" sqref="A40"/>
    </sheetView>
  </sheetViews>
  <sheetFormatPr defaultColWidth="17.75" defaultRowHeight="15"/>
  <cols>
    <col min="1" max="1" width="30.75" style="810" customWidth="1"/>
    <col min="2" max="2" width="12.75" style="810" customWidth="1"/>
    <col min="3" max="3" width="12.75" style="810" bestFit="1" customWidth="1"/>
    <col min="4" max="4" width="13.625" style="810" customWidth="1"/>
    <col min="5" max="6" width="12.75" style="810" bestFit="1" customWidth="1"/>
    <col min="7" max="7" width="11" style="810" customWidth="1"/>
    <col min="8" max="16384" width="17.75" style="810"/>
  </cols>
  <sheetData>
    <row r="1" spans="1:31" ht="18">
      <c r="A1" s="1023" t="s">
        <v>918</v>
      </c>
    </row>
    <row r="2" spans="1:31" ht="15.95" customHeight="1">
      <c r="A2" s="808"/>
      <c r="B2" s="809"/>
      <c r="C2" s="808" t="s">
        <v>775</v>
      </c>
      <c r="E2" s="811"/>
      <c r="F2" s="811"/>
      <c r="G2" s="811"/>
    </row>
    <row r="3" spans="1:31" ht="15.95" customHeight="1">
      <c r="B3" s="809"/>
      <c r="C3" s="808" t="s">
        <v>883</v>
      </c>
      <c r="E3" s="811"/>
      <c r="F3" s="811"/>
      <c r="G3" s="811"/>
    </row>
    <row r="4" spans="1:31" ht="15.95" customHeight="1">
      <c r="B4" s="809"/>
      <c r="C4" s="808" t="s">
        <v>884</v>
      </c>
      <c r="E4" s="811"/>
      <c r="F4" s="811"/>
      <c r="G4" s="811"/>
    </row>
    <row r="5" spans="1:31" ht="15.95" customHeight="1">
      <c r="B5" s="812"/>
      <c r="C5" s="812" t="s">
        <v>885</v>
      </c>
      <c r="E5" s="812"/>
      <c r="F5" s="812"/>
      <c r="G5" s="812"/>
    </row>
    <row r="6" spans="1:31" ht="23.25" customHeight="1">
      <c r="B6" s="808"/>
      <c r="C6" s="813"/>
      <c r="D6" s="813"/>
      <c r="E6" s="814"/>
      <c r="F6" s="811"/>
      <c r="G6" s="811"/>
    </row>
    <row r="7" spans="1:31" ht="15.95" customHeight="1" thickBot="1">
      <c r="A7" s="808"/>
      <c r="B7" s="808"/>
      <c r="C7" s="813"/>
      <c r="D7" s="813"/>
      <c r="E7" s="811"/>
      <c r="F7" s="811"/>
      <c r="G7" s="811"/>
    </row>
    <row r="8" spans="1:31" ht="18" customHeight="1" thickBot="1">
      <c r="A8" s="815"/>
      <c r="B8" s="816"/>
      <c r="C8" s="817" t="s">
        <v>886</v>
      </c>
      <c r="D8" s="818"/>
      <c r="E8" s="819"/>
      <c r="F8" s="817" t="s">
        <v>887</v>
      </c>
      <c r="G8" s="820"/>
    </row>
    <row r="9" spans="1:31" ht="39" customHeight="1" thickBot="1">
      <c r="A9" s="821" t="s">
        <v>736</v>
      </c>
      <c r="B9" s="822" t="s">
        <v>888</v>
      </c>
      <c r="C9" s="822" t="s">
        <v>889</v>
      </c>
      <c r="D9" s="822" t="s">
        <v>890</v>
      </c>
      <c r="E9" s="822" t="s">
        <v>888</v>
      </c>
      <c r="F9" s="822" t="s">
        <v>889</v>
      </c>
      <c r="G9" s="823" t="s">
        <v>890</v>
      </c>
    </row>
    <row r="10" spans="1:31">
      <c r="A10" s="824" t="s">
        <v>747</v>
      </c>
      <c r="B10" s="825">
        <v>3120</v>
      </c>
      <c r="C10" s="826">
        <v>3120</v>
      </c>
      <c r="D10" s="827">
        <f t="shared" ref="D10:D37" si="0">(C10/B10)-1</f>
        <v>0</v>
      </c>
      <c r="E10" s="828">
        <v>12172.8</v>
      </c>
      <c r="F10" s="828">
        <v>12172.8</v>
      </c>
      <c r="G10" s="829">
        <f t="shared" ref="G10:G37" si="1">(F10/E10)-1</f>
        <v>0</v>
      </c>
      <c r="H10" s="830"/>
      <c r="I10" s="830"/>
      <c r="J10" s="830"/>
      <c r="K10" s="830"/>
      <c r="L10" s="830"/>
      <c r="M10" s="830"/>
      <c r="N10" s="830"/>
      <c r="O10" s="830"/>
      <c r="P10" s="830"/>
      <c r="Q10" s="830"/>
      <c r="R10" s="830"/>
      <c r="S10" s="830"/>
      <c r="T10" s="830"/>
      <c r="U10" s="830"/>
      <c r="V10" s="830"/>
      <c r="W10" s="830"/>
      <c r="X10" s="830"/>
      <c r="Y10" s="830"/>
      <c r="Z10" s="830"/>
      <c r="AA10" s="830"/>
      <c r="AB10" s="830"/>
      <c r="AC10" s="830"/>
      <c r="AD10" s="831"/>
      <c r="AE10" s="832"/>
    </row>
    <row r="11" spans="1:31">
      <c r="A11" s="833" t="s">
        <v>748</v>
      </c>
      <c r="B11" s="834">
        <v>3357</v>
      </c>
      <c r="C11" s="835">
        <v>3357</v>
      </c>
      <c r="D11" s="836">
        <f t="shared" si="0"/>
        <v>0</v>
      </c>
      <c r="E11" s="837">
        <v>11010</v>
      </c>
      <c r="F11" s="837">
        <v>11010</v>
      </c>
      <c r="G11" s="838">
        <f t="shared" si="1"/>
        <v>0</v>
      </c>
      <c r="J11" s="830"/>
      <c r="K11" s="830"/>
    </row>
    <row r="12" spans="1:31">
      <c r="A12" s="833" t="s">
        <v>749</v>
      </c>
      <c r="B12" s="834">
        <v>3387.6</v>
      </c>
      <c r="C12" s="835">
        <v>3387.6</v>
      </c>
      <c r="D12" s="839">
        <f t="shared" si="0"/>
        <v>0</v>
      </c>
      <c r="E12" s="840">
        <v>13146</v>
      </c>
      <c r="F12" s="840">
        <v>13146</v>
      </c>
      <c r="G12" s="841">
        <f t="shared" si="1"/>
        <v>0</v>
      </c>
      <c r="J12" s="830"/>
      <c r="K12" s="830"/>
    </row>
    <row r="13" spans="1:31">
      <c r="A13" s="833" t="s">
        <v>750</v>
      </c>
      <c r="B13" s="834">
        <v>3060</v>
      </c>
      <c r="C13" s="835">
        <v>3060</v>
      </c>
      <c r="D13" s="839">
        <f t="shared" si="0"/>
        <v>0</v>
      </c>
      <c r="E13" s="840">
        <v>8890.5</v>
      </c>
      <c r="F13" s="840">
        <v>8890.5</v>
      </c>
      <c r="G13" s="841">
        <f t="shared" si="1"/>
        <v>0</v>
      </c>
      <c r="J13" s="830"/>
      <c r="K13" s="830"/>
    </row>
    <row r="14" spans="1:31">
      <c r="A14" s="833" t="s">
        <v>751</v>
      </c>
      <c r="B14" s="834">
        <v>3071.4</v>
      </c>
      <c r="C14" s="835">
        <v>3071.4</v>
      </c>
      <c r="D14" s="836">
        <f t="shared" si="0"/>
        <v>0</v>
      </c>
      <c r="E14" s="840">
        <v>11959.5</v>
      </c>
      <c r="F14" s="840">
        <v>11959.5</v>
      </c>
      <c r="G14" s="838">
        <f t="shared" si="1"/>
        <v>0</v>
      </c>
      <c r="J14" s="830"/>
      <c r="K14" s="830"/>
    </row>
    <row r="15" spans="1:31">
      <c r="A15" s="833" t="s">
        <v>752</v>
      </c>
      <c r="B15" s="834">
        <v>3340.8</v>
      </c>
      <c r="C15" s="835">
        <v>3340.8</v>
      </c>
      <c r="D15" s="839">
        <f t="shared" si="0"/>
        <v>0</v>
      </c>
      <c r="E15" s="837">
        <v>12918.9</v>
      </c>
      <c r="F15" s="837">
        <v>12918.9</v>
      </c>
      <c r="G15" s="841">
        <f t="shared" si="1"/>
        <v>0</v>
      </c>
      <c r="J15" s="830"/>
      <c r="K15" s="830"/>
    </row>
    <row r="16" spans="1:31">
      <c r="A16" s="833" t="s">
        <v>753</v>
      </c>
      <c r="B16" s="834">
        <v>3146.4</v>
      </c>
      <c r="C16" s="835">
        <v>3146.4</v>
      </c>
      <c r="D16" s="839">
        <f t="shared" si="0"/>
        <v>0</v>
      </c>
      <c r="E16" s="840">
        <v>12038.1</v>
      </c>
      <c r="F16" s="840">
        <v>12038.1</v>
      </c>
      <c r="G16" s="841">
        <f t="shared" si="1"/>
        <v>0</v>
      </c>
      <c r="J16" s="830"/>
      <c r="K16" s="830"/>
    </row>
    <row r="17" spans="1:11">
      <c r="A17" s="833" t="s">
        <v>754</v>
      </c>
      <c r="B17" s="834">
        <v>3276.6</v>
      </c>
      <c r="C17" s="835">
        <v>3276.6</v>
      </c>
      <c r="D17" s="839">
        <f t="shared" si="0"/>
        <v>0</v>
      </c>
      <c r="E17" s="837">
        <v>13161.9</v>
      </c>
      <c r="F17" s="837">
        <v>13161.9</v>
      </c>
      <c r="G17" s="841">
        <f t="shared" si="1"/>
        <v>0</v>
      </c>
      <c r="J17" s="830"/>
      <c r="K17" s="830"/>
    </row>
    <row r="18" spans="1:11">
      <c r="A18" s="833" t="s">
        <v>755</v>
      </c>
      <c r="B18" s="834">
        <v>2844</v>
      </c>
      <c r="C18" s="835">
        <v>2844</v>
      </c>
      <c r="D18" s="839">
        <f t="shared" si="0"/>
        <v>0</v>
      </c>
      <c r="E18" s="840">
        <v>10672.8</v>
      </c>
      <c r="F18" s="840">
        <v>10672.8</v>
      </c>
      <c r="G18" s="841">
        <f t="shared" si="1"/>
        <v>0</v>
      </c>
      <c r="J18" s="830"/>
      <c r="K18" s="830"/>
    </row>
    <row r="19" spans="1:11">
      <c r="A19" s="833" t="s">
        <v>756</v>
      </c>
      <c r="B19" s="834">
        <v>3115.5</v>
      </c>
      <c r="C19" s="835">
        <v>3115.5</v>
      </c>
      <c r="D19" s="839">
        <f t="shared" si="0"/>
        <v>0</v>
      </c>
      <c r="E19" s="840">
        <v>11372.1</v>
      </c>
      <c r="F19" s="840">
        <v>11372.1</v>
      </c>
      <c r="G19" s="841">
        <f t="shared" si="1"/>
        <v>0</v>
      </c>
      <c r="J19" s="830"/>
      <c r="K19" s="830"/>
    </row>
    <row r="20" spans="1:11">
      <c r="A20" s="833" t="s">
        <v>757</v>
      </c>
      <c r="B20" s="834">
        <v>3114.9</v>
      </c>
      <c r="C20" s="835">
        <v>3114.9</v>
      </c>
      <c r="D20" s="839">
        <f t="shared" si="0"/>
        <v>0</v>
      </c>
      <c r="E20" s="840">
        <v>11714.7</v>
      </c>
      <c r="F20" s="840">
        <v>11714.7</v>
      </c>
      <c r="G20" s="841">
        <f t="shared" si="1"/>
        <v>0</v>
      </c>
      <c r="J20" s="830"/>
      <c r="K20" s="830"/>
    </row>
    <row r="21" spans="1:11">
      <c r="A21" s="833" t="s">
        <v>882</v>
      </c>
      <c r="B21" s="834">
        <v>3069.6</v>
      </c>
      <c r="C21" s="835">
        <v>3069.6</v>
      </c>
      <c r="D21" s="839">
        <f t="shared" si="0"/>
        <v>0</v>
      </c>
      <c r="E21" s="840">
        <v>11717.1</v>
      </c>
      <c r="F21" s="842">
        <v>11717.1</v>
      </c>
      <c r="G21" s="841">
        <f t="shared" si="1"/>
        <v>0</v>
      </c>
      <c r="J21" s="830"/>
      <c r="K21" s="830"/>
    </row>
    <row r="22" spans="1:11">
      <c r="A22" s="833" t="s">
        <v>759</v>
      </c>
      <c r="B22" s="834">
        <v>3291.9</v>
      </c>
      <c r="C22" s="835">
        <v>3291.9</v>
      </c>
      <c r="D22" s="839">
        <f t="shared" si="0"/>
        <v>0</v>
      </c>
      <c r="E22" s="840">
        <v>13276.2</v>
      </c>
      <c r="F22" s="842">
        <v>13276.2</v>
      </c>
      <c r="G22" s="841">
        <f t="shared" si="1"/>
        <v>0</v>
      </c>
      <c r="J22" s="830"/>
      <c r="K22" s="830"/>
    </row>
    <row r="23" spans="1:11">
      <c r="A23" s="833" t="s">
        <v>760</v>
      </c>
      <c r="B23" s="834">
        <v>3074.4</v>
      </c>
      <c r="C23" s="835">
        <v>3074.4</v>
      </c>
      <c r="D23" s="839">
        <f t="shared" si="0"/>
        <v>0</v>
      </c>
      <c r="E23" s="840">
        <v>11595.6</v>
      </c>
      <c r="F23" s="840">
        <v>11595.6</v>
      </c>
      <c r="G23" s="841">
        <f t="shared" si="1"/>
        <v>0</v>
      </c>
      <c r="J23" s="830"/>
      <c r="K23" s="830"/>
    </row>
    <row r="24" spans="1:11">
      <c r="A24" s="833" t="s">
        <v>761</v>
      </c>
      <c r="B24" s="834">
        <v>3456.6</v>
      </c>
      <c r="C24" s="835">
        <v>3456.6</v>
      </c>
      <c r="D24" s="839">
        <f t="shared" si="0"/>
        <v>0</v>
      </c>
      <c r="E24" s="840">
        <v>11985.3</v>
      </c>
      <c r="F24" s="843">
        <v>11985.3</v>
      </c>
      <c r="G24" s="841">
        <f t="shared" si="1"/>
        <v>0</v>
      </c>
      <c r="J24" s="830"/>
      <c r="K24" s="830"/>
    </row>
    <row r="25" spans="1:11">
      <c r="A25" s="833" t="s">
        <v>762</v>
      </c>
      <c r="B25" s="834">
        <v>2994</v>
      </c>
      <c r="C25" s="835">
        <v>2994</v>
      </c>
      <c r="D25" s="839">
        <f t="shared" si="0"/>
        <v>0</v>
      </c>
      <c r="E25" s="840">
        <v>11889</v>
      </c>
      <c r="F25" s="843">
        <v>11889</v>
      </c>
      <c r="G25" s="841">
        <f t="shared" si="1"/>
        <v>0</v>
      </c>
      <c r="J25" s="830"/>
      <c r="K25" s="830"/>
    </row>
    <row r="26" spans="1:11">
      <c r="A26" s="833" t="s">
        <v>763</v>
      </c>
      <c r="B26" s="834">
        <v>3120.3</v>
      </c>
      <c r="C26" s="835">
        <v>3120.3</v>
      </c>
      <c r="D26" s="839">
        <f t="shared" si="0"/>
        <v>0</v>
      </c>
      <c r="E26" s="840">
        <v>11940.6</v>
      </c>
      <c r="F26" s="840">
        <v>11940.6</v>
      </c>
      <c r="G26" s="841">
        <f t="shared" si="1"/>
        <v>0</v>
      </c>
      <c r="J26" s="830"/>
      <c r="K26" s="830"/>
    </row>
    <row r="27" spans="1:11">
      <c r="A27" s="833" t="s">
        <v>764</v>
      </c>
      <c r="B27" s="834">
        <v>3030</v>
      </c>
      <c r="C27" s="835">
        <v>3030</v>
      </c>
      <c r="D27" s="839">
        <f t="shared" si="0"/>
        <v>0</v>
      </c>
      <c r="E27" s="837">
        <v>10890</v>
      </c>
      <c r="F27" s="837">
        <v>10890</v>
      </c>
      <c r="G27" s="841">
        <f t="shared" si="1"/>
        <v>0</v>
      </c>
      <c r="J27" s="830"/>
      <c r="K27" s="830"/>
    </row>
    <row r="28" spans="1:11">
      <c r="A28" s="833" t="s">
        <v>765</v>
      </c>
      <c r="B28" s="834">
        <v>3155.4</v>
      </c>
      <c r="C28" s="835">
        <v>3155.4</v>
      </c>
      <c r="D28" s="839">
        <f t="shared" si="0"/>
        <v>0</v>
      </c>
      <c r="E28" s="840">
        <v>12031.5</v>
      </c>
      <c r="F28" s="840">
        <v>12031.5</v>
      </c>
      <c r="G28" s="841">
        <f t="shared" si="1"/>
        <v>0</v>
      </c>
      <c r="J28" s="830"/>
      <c r="K28" s="830"/>
    </row>
    <row r="29" spans="1:11">
      <c r="A29" s="833" t="s">
        <v>766</v>
      </c>
      <c r="B29" s="834">
        <v>3137.4</v>
      </c>
      <c r="C29" s="835">
        <v>3137.4</v>
      </c>
      <c r="D29" s="839">
        <f t="shared" si="0"/>
        <v>0</v>
      </c>
      <c r="E29" s="840">
        <v>12592.8</v>
      </c>
      <c r="F29" s="840">
        <v>12592.8</v>
      </c>
      <c r="G29" s="841">
        <f t="shared" si="1"/>
        <v>0</v>
      </c>
      <c r="J29" s="830"/>
      <c r="K29" s="830"/>
    </row>
    <row r="30" spans="1:11">
      <c r="A30" s="833" t="s">
        <v>639</v>
      </c>
      <c r="B30" s="834">
        <v>3336.6</v>
      </c>
      <c r="C30" s="835">
        <v>3336.6</v>
      </c>
      <c r="D30" s="839">
        <f t="shared" si="0"/>
        <v>0</v>
      </c>
      <c r="E30" s="840">
        <v>12241.8</v>
      </c>
      <c r="F30" s="840">
        <v>12241.8</v>
      </c>
      <c r="G30" s="841">
        <f t="shared" si="1"/>
        <v>0</v>
      </c>
      <c r="J30" s="830"/>
      <c r="K30" s="830"/>
    </row>
    <row r="31" spans="1:11">
      <c r="A31" s="833" t="s">
        <v>874</v>
      </c>
      <c r="B31" s="834">
        <v>3180</v>
      </c>
      <c r="C31" s="835">
        <v>3180</v>
      </c>
      <c r="D31" s="839">
        <f t="shared" si="0"/>
        <v>0</v>
      </c>
      <c r="E31" s="840">
        <v>11608.2</v>
      </c>
      <c r="F31" s="840">
        <v>11608.2</v>
      </c>
      <c r="G31" s="841">
        <f t="shared" si="1"/>
        <v>0</v>
      </c>
      <c r="J31" s="830"/>
      <c r="K31" s="830"/>
    </row>
    <row r="32" spans="1:11">
      <c r="A32" s="833" t="s">
        <v>875</v>
      </c>
      <c r="B32" s="834">
        <v>3352.5</v>
      </c>
      <c r="C32" s="835">
        <v>3352.5</v>
      </c>
      <c r="D32" s="836">
        <f t="shared" si="0"/>
        <v>0</v>
      </c>
      <c r="E32" s="837">
        <v>11607</v>
      </c>
      <c r="F32" s="837">
        <v>11607</v>
      </c>
      <c r="G32" s="838">
        <f t="shared" si="1"/>
        <v>0</v>
      </c>
      <c r="J32" s="830"/>
      <c r="K32" s="830"/>
    </row>
    <row r="33" spans="1:11">
      <c r="A33" s="833" t="s">
        <v>769</v>
      </c>
      <c r="B33" s="834">
        <v>3053.1</v>
      </c>
      <c r="C33" s="835">
        <v>3053.1</v>
      </c>
      <c r="D33" s="839">
        <f t="shared" si="0"/>
        <v>0</v>
      </c>
      <c r="E33" s="840">
        <v>11337</v>
      </c>
      <c r="F33" s="840">
        <v>11337</v>
      </c>
      <c r="G33" s="841">
        <f t="shared" si="1"/>
        <v>0</v>
      </c>
      <c r="J33" s="830"/>
      <c r="K33" s="830"/>
    </row>
    <row r="34" spans="1:11">
      <c r="A34" s="833" t="s">
        <v>770</v>
      </c>
      <c r="B34" s="834">
        <v>3122.4</v>
      </c>
      <c r="C34" s="835">
        <v>3122.4</v>
      </c>
      <c r="D34" s="839">
        <f t="shared" si="0"/>
        <v>0</v>
      </c>
      <c r="E34" s="840">
        <v>11447.1</v>
      </c>
      <c r="F34" s="840">
        <v>11447.1</v>
      </c>
      <c r="G34" s="841">
        <f t="shared" si="1"/>
        <v>0</v>
      </c>
      <c r="J34" s="830"/>
      <c r="K34" s="830"/>
    </row>
    <row r="35" spans="1:11">
      <c r="A35" s="833" t="s">
        <v>771</v>
      </c>
      <c r="B35" s="834">
        <v>3135.6</v>
      </c>
      <c r="C35" s="835">
        <v>3135.6</v>
      </c>
      <c r="D35" s="839">
        <f t="shared" si="0"/>
        <v>0</v>
      </c>
      <c r="E35" s="837">
        <v>11829.3</v>
      </c>
      <c r="F35" s="837">
        <v>11829.3</v>
      </c>
      <c r="G35" s="841">
        <f t="shared" si="1"/>
        <v>0</v>
      </c>
      <c r="J35" s="830"/>
      <c r="K35" s="830"/>
    </row>
    <row r="36" spans="1:11">
      <c r="A36" s="833" t="s">
        <v>772</v>
      </c>
      <c r="B36" s="834">
        <v>3024.9</v>
      </c>
      <c r="C36" s="835">
        <v>3024.9</v>
      </c>
      <c r="D36" s="839">
        <f t="shared" si="0"/>
        <v>0</v>
      </c>
      <c r="E36" s="840">
        <v>11618.1</v>
      </c>
      <c r="F36" s="840">
        <v>11618.1</v>
      </c>
      <c r="G36" s="841">
        <f t="shared" si="1"/>
        <v>0</v>
      </c>
      <c r="J36" s="830"/>
      <c r="K36" s="830"/>
    </row>
    <row r="37" spans="1:11" ht="15.75" thickBot="1">
      <c r="A37" s="844" t="s">
        <v>773</v>
      </c>
      <c r="B37" s="845">
        <v>3091.8</v>
      </c>
      <c r="C37" s="846">
        <v>3091.8</v>
      </c>
      <c r="D37" s="836">
        <f t="shared" si="0"/>
        <v>0</v>
      </c>
      <c r="E37" s="847">
        <v>11728.8</v>
      </c>
      <c r="F37" s="847">
        <v>11728.8</v>
      </c>
      <c r="G37" s="838">
        <f t="shared" si="1"/>
        <v>0</v>
      </c>
      <c r="J37" s="830"/>
      <c r="K37" s="830"/>
    </row>
    <row r="38" spans="1:11" ht="22.5" customHeight="1" thickBot="1">
      <c r="A38" s="848" t="s">
        <v>877</v>
      </c>
      <c r="B38" s="849">
        <v>3205.6799713110681</v>
      </c>
      <c r="C38" s="850">
        <v>3203.5030431311034</v>
      </c>
      <c r="D38" s="851">
        <f>(C38/B38)-1</f>
        <v>-6.7908468700772495E-4</v>
      </c>
      <c r="E38" s="852">
        <v>11671.288872423547</v>
      </c>
      <c r="F38" s="853">
        <v>11681.99987796986</v>
      </c>
      <c r="G38" s="854">
        <f>(F38/E38)-1</f>
        <v>9.1772259802591627E-4</v>
      </c>
      <c r="J38" s="830"/>
      <c r="K38" s="830"/>
    </row>
    <row r="39" spans="1:11" ht="15.75">
      <c r="A39" s="855"/>
      <c r="B39" s="856"/>
      <c r="C39" s="857"/>
      <c r="D39" s="858"/>
    </row>
    <row r="40" spans="1:11" ht="18">
      <c r="A40" s="1023" t="s">
        <v>918</v>
      </c>
      <c r="B40" s="856"/>
      <c r="C40" s="856"/>
      <c r="D40" s="858"/>
    </row>
    <row r="41" spans="1:11">
      <c r="A41" s="860"/>
      <c r="B41" s="856"/>
      <c r="C41" s="856"/>
      <c r="D41" s="858"/>
    </row>
    <row r="42" spans="1:11">
      <c r="A42" s="859"/>
      <c r="B42" s="856"/>
      <c r="C42" s="856"/>
      <c r="D42" s="858"/>
    </row>
    <row r="43" spans="1:11">
      <c r="A43" s="855"/>
      <c r="B43" s="856"/>
      <c r="C43" s="856"/>
      <c r="D43" s="858"/>
    </row>
    <row r="44" spans="1:11">
      <c r="A44" s="855"/>
      <c r="B44" s="856"/>
      <c r="C44" s="856"/>
      <c r="D44" s="858"/>
    </row>
    <row r="45" spans="1:11">
      <c r="A45" s="861"/>
      <c r="B45" s="862"/>
      <c r="C45" s="862"/>
      <c r="D45" s="863"/>
    </row>
    <row r="46" spans="1:11">
      <c r="A46" s="861"/>
      <c r="B46" s="864"/>
      <c r="C46" s="864"/>
      <c r="D46" s="863"/>
    </row>
    <row r="47" spans="1:11">
      <c r="A47" s="861"/>
      <c r="B47" s="865"/>
      <c r="C47" s="866"/>
      <c r="D47" s="861"/>
    </row>
    <row r="48" spans="1:11">
      <c r="A48" s="861"/>
      <c r="B48" s="867"/>
      <c r="C48" s="868"/>
      <c r="D48" s="861"/>
    </row>
    <row r="49" spans="1:4">
      <c r="A49" s="861"/>
      <c r="B49" s="869"/>
      <c r="C49" s="868"/>
      <c r="D49" s="861"/>
    </row>
    <row r="50" spans="1:4">
      <c r="A50" s="861"/>
      <c r="B50" s="867"/>
      <c r="C50" s="868"/>
      <c r="D50" s="861"/>
    </row>
    <row r="51" spans="1:4">
      <c r="A51" s="861"/>
      <c r="B51" s="867"/>
      <c r="C51" s="868"/>
      <c r="D51" s="861"/>
    </row>
    <row r="52" spans="1:4">
      <c r="A52" s="861"/>
      <c r="B52" s="867"/>
      <c r="C52" s="868"/>
      <c r="D52" s="861"/>
    </row>
    <row r="53" spans="1:4">
      <c r="A53" s="861"/>
      <c r="B53" s="867"/>
      <c r="C53" s="868"/>
      <c r="D53" s="861"/>
    </row>
    <row r="54" spans="1:4">
      <c r="A54" s="861"/>
      <c r="B54" s="867"/>
      <c r="C54" s="868"/>
      <c r="D54" s="861"/>
    </row>
    <row r="55" spans="1:4">
      <c r="A55" s="861"/>
      <c r="B55" s="867"/>
      <c r="C55" s="868"/>
      <c r="D55" s="861"/>
    </row>
    <row r="56" spans="1:4">
      <c r="A56" s="861"/>
      <c r="B56" s="867"/>
      <c r="C56" s="868"/>
      <c r="D56" s="861"/>
    </row>
    <row r="57" spans="1:4">
      <c r="A57" s="861"/>
      <c r="B57" s="867"/>
      <c r="C57" s="868"/>
      <c r="D57" s="861"/>
    </row>
    <row r="58" spans="1:4">
      <c r="A58" s="861"/>
      <c r="B58" s="867"/>
      <c r="C58" s="868"/>
      <c r="D58" s="861"/>
    </row>
    <row r="59" spans="1:4">
      <c r="A59" s="861"/>
      <c r="B59" s="867"/>
      <c r="C59" s="868"/>
      <c r="D59" s="861"/>
    </row>
    <row r="60" spans="1:4">
      <c r="A60" s="861"/>
      <c r="B60" s="867"/>
      <c r="C60" s="868"/>
      <c r="D60" s="861"/>
    </row>
    <row r="61" spans="1:4">
      <c r="A61" s="861"/>
      <c r="B61" s="867"/>
      <c r="C61" s="868"/>
      <c r="D61" s="861"/>
    </row>
    <row r="62" spans="1:4">
      <c r="A62" s="861"/>
      <c r="B62" s="867"/>
      <c r="C62" s="868"/>
      <c r="D62" s="861"/>
    </row>
    <row r="63" spans="1:4">
      <c r="A63" s="861"/>
      <c r="B63" s="867"/>
      <c r="C63" s="868"/>
      <c r="D63" s="861"/>
    </row>
    <row r="64" spans="1:4">
      <c r="A64" s="861"/>
      <c r="B64" s="867"/>
      <c r="C64" s="868"/>
      <c r="D64" s="861"/>
    </row>
    <row r="65" spans="1:4">
      <c r="A65" s="861"/>
      <c r="B65" s="867"/>
      <c r="C65" s="868"/>
      <c r="D65" s="861"/>
    </row>
    <row r="66" spans="1:4">
      <c r="A66" s="861"/>
      <c r="B66" s="867"/>
      <c r="C66" s="868"/>
      <c r="D66" s="861"/>
    </row>
    <row r="67" spans="1:4">
      <c r="A67" s="861"/>
      <c r="B67" s="867"/>
      <c r="C67" s="868"/>
      <c r="D67" s="861"/>
    </row>
    <row r="68" spans="1:4">
      <c r="A68" s="861"/>
      <c r="B68" s="867"/>
      <c r="C68" s="868"/>
      <c r="D68" s="861"/>
    </row>
    <row r="69" spans="1:4">
      <c r="A69" s="861"/>
      <c r="B69" s="867"/>
      <c r="C69" s="868"/>
      <c r="D69" s="861"/>
    </row>
    <row r="70" spans="1:4">
      <c r="A70" s="861"/>
      <c r="B70" s="867"/>
      <c r="C70" s="868"/>
      <c r="D70" s="861"/>
    </row>
    <row r="71" spans="1:4">
      <c r="A71" s="861"/>
      <c r="B71" s="867"/>
      <c r="C71" s="868"/>
      <c r="D71" s="861"/>
    </row>
    <row r="72" spans="1:4">
      <c r="A72" s="861"/>
      <c r="B72" s="867"/>
      <c r="C72" s="868"/>
      <c r="D72" s="861"/>
    </row>
    <row r="73" spans="1:4">
      <c r="A73" s="861"/>
      <c r="B73" s="867"/>
      <c r="C73" s="868"/>
      <c r="D73" s="861"/>
    </row>
    <row r="74" spans="1:4">
      <c r="A74" s="861"/>
      <c r="B74" s="867"/>
      <c r="C74" s="868"/>
      <c r="D74" s="861"/>
    </row>
    <row r="75" spans="1:4">
      <c r="A75" s="861"/>
      <c r="B75" s="867"/>
      <c r="C75" s="868"/>
      <c r="D75" s="861"/>
    </row>
    <row r="76" spans="1:4">
      <c r="A76" s="861"/>
      <c r="B76" s="868"/>
      <c r="C76" s="868"/>
      <c r="D76" s="861"/>
    </row>
    <row r="77" spans="1:4">
      <c r="A77" s="861"/>
      <c r="B77" s="868"/>
      <c r="C77" s="868"/>
      <c r="D77" s="861"/>
    </row>
    <row r="78" spans="1:4">
      <c r="A78" s="861"/>
      <c r="B78" s="868"/>
      <c r="C78" s="868"/>
      <c r="D78" s="861"/>
    </row>
    <row r="79" spans="1:4">
      <c r="A79" s="861"/>
      <c r="B79" s="868"/>
      <c r="C79" s="868"/>
      <c r="D79" s="861"/>
    </row>
    <row r="80" spans="1:4">
      <c r="A80" s="861"/>
      <c r="B80" s="868"/>
      <c r="C80" s="868"/>
      <c r="D80" s="861"/>
    </row>
    <row r="81" spans="1:4">
      <c r="A81" s="861"/>
      <c r="B81" s="868"/>
      <c r="C81" s="868"/>
      <c r="D81" s="861"/>
    </row>
    <row r="82" spans="1:4">
      <c r="A82" s="861"/>
      <c r="B82" s="868"/>
      <c r="C82" s="868"/>
      <c r="D82" s="861"/>
    </row>
    <row r="83" spans="1:4">
      <c r="A83" s="861"/>
      <c r="B83" s="868"/>
      <c r="C83" s="868"/>
      <c r="D83" s="861"/>
    </row>
    <row r="84" spans="1:4">
      <c r="A84" s="861"/>
      <c r="B84" s="868"/>
      <c r="C84" s="868"/>
      <c r="D84" s="861"/>
    </row>
    <row r="85" spans="1:4">
      <c r="A85" s="861"/>
      <c r="B85" s="868"/>
      <c r="C85" s="868"/>
      <c r="D85" s="861"/>
    </row>
    <row r="86" spans="1:4">
      <c r="A86" s="861"/>
      <c r="B86" s="868"/>
      <c r="C86" s="868"/>
      <c r="D86" s="861"/>
    </row>
    <row r="87" spans="1:4">
      <c r="A87" s="861"/>
      <c r="B87" s="868"/>
      <c r="C87" s="868"/>
      <c r="D87" s="861"/>
    </row>
    <row r="88" spans="1:4">
      <c r="A88" s="861"/>
      <c r="B88" s="868"/>
      <c r="C88" s="868"/>
      <c r="D88" s="861"/>
    </row>
    <row r="89" spans="1:4">
      <c r="A89" s="861"/>
      <c r="B89" s="868"/>
      <c r="C89" s="868"/>
      <c r="D89" s="861"/>
    </row>
    <row r="90" spans="1:4">
      <c r="A90" s="861"/>
      <c r="B90" s="868"/>
      <c r="C90" s="868"/>
      <c r="D90" s="861"/>
    </row>
    <row r="91" spans="1:4">
      <c r="A91" s="861"/>
      <c r="B91" s="868"/>
      <c r="C91" s="868"/>
      <c r="D91" s="861"/>
    </row>
    <row r="92" spans="1:4">
      <c r="A92" s="861"/>
      <c r="B92" s="868"/>
      <c r="C92" s="868"/>
      <c r="D92" s="861"/>
    </row>
    <row r="93" spans="1:4">
      <c r="A93" s="861"/>
      <c r="B93" s="868"/>
      <c r="C93" s="868"/>
      <c r="D93" s="861"/>
    </row>
    <row r="94" spans="1:4">
      <c r="A94" s="861"/>
      <c r="B94" s="868"/>
      <c r="C94" s="868"/>
      <c r="D94" s="861"/>
    </row>
    <row r="95" spans="1:4">
      <c r="A95" s="861"/>
      <c r="B95" s="868"/>
      <c r="C95" s="868"/>
      <c r="D95" s="861"/>
    </row>
    <row r="96" spans="1:4">
      <c r="A96" s="861"/>
      <c r="B96" s="868"/>
      <c r="C96" s="868"/>
      <c r="D96" s="861"/>
    </row>
    <row r="97" spans="1:4">
      <c r="A97" s="861"/>
      <c r="B97" s="868"/>
      <c r="C97" s="868"/>
      <c r="D97" s="861"/>
    </row>
    <row r="98" spans="1:4">
      <c r="A98" s="861"/>
      <c r="B98" s="868"/>
      <c r="C98" s="868"/>
      <c r="D98" s="861"/>
    </row>
    <row r="99" spans="1:4">
      <c r="A99" s="861"/>
      <c r="B99" s="868"/>
      <c r="C99" s="868"/>
      <c r="D99" s="861"/>
    </row>
    <row r="100" spans="1:4">
      <c r="A100" s="861"/>
      <c r="B100" s="868"/>
      <c r="C100" s="868"/>
      <c r="D100" s="861"/>
    </row>
    <row r="101" spans="1:4">
      <c r="A101" s="861"/>
      <c r="B101" s="868"/>
      <c r="C101" s="868"/>
      <c r="D101" s="861"/>
    </row>
    <row r="102" spans="1:4">
      <c r="A102" s="861"/>
      <c r="B102" s="868"/>
      <c r="C102" s="868"/>
      <c r="D102" s="861"/>
    </row>
    <row r="103" spans="1:4">
      <c r="A103" s="861"/>
      <c r="B103" s="868"/>
      <c r="C103" s="868"/>
      <c r="D103" s="861"/>
    </row>
    <row r="104" spans="1:4">
      <c r="A104" s="861"/>
      <c r="B104" s="868"/>
      <c r="C104" s="868"/>
      <c r="D104" s="861"/>
    </row>
    <row r="105" spans="1:4">
      <c r="A105" s="861"/>
      <c r="B105" s="868"/>
      <c r="C105" s="868"/>
      <c r="D105" s="861"/>
    </row>
    <row r="106" spans="1:4">
      <c r="A106" s="861"/>
      <c r="B106" s="868"/>
      <c r="C106" s="868"/>
      <c r="D106" s="861"/>
    </row>
    <row r="107" spans="1:4">
      <c r="A107" s="861"/>
      <c r="B107" s="868"/>
      <c r="C107" s="868"/>
      <c r="D107" s="861"/>
    </row>
    <row r="108" spans="1:4">
      <c r="A108" s="861"/>
      <c r="B108" s="868"/>
      <c r="C108" s="868"/>
      <c r="D108" s="861"/>
    </row>
    <row r="109" spans="1:4">
      <c r="A109" s="861"/>
      <c r="B109" s="868"/>
      <c r="C109" s="868"/>
      <c r="D109" s="861"/>
    </row>
    <row r="110" spans="1:4">
      <c r="A110" s="861"/>
      <c r="B110" s="868"/>
      <c r="C110" s="868"/>
      <c r="D110" s="861"/>
    </row>
    <row r="111" spans="1:4">
      <c r="A111" s="861"/>
      <c r="B111" s="868"/>
      <c r="C111" s="868"/>
      <c r="D111" s="861"/>
    </row>
    <row r="112" spans="1:4">
      <c r="A112" s="861"/>
      <c r="B112" s="868"/>
      <c r="C112" s="868"/>
      <c r="D112" s="861"/>
    </row>
    <row r="113" spans="1:4">
      <c r="A113" s="861"/>
      <c r="B113" s="868"/>
      <c r="C113" s="868"/>
      <c r="D113" s="861"/>
    </row>
    <row r="114" spans="1:4">
      <c r="A114" s="861"/>
      <c r="B114" s="868"/>
      <c r="C114" s="868"/>
      <c r="D114" s="861"/>
    </row>
    <row r="115" spans="1:4">
      <c r="A115" s="861"/>
      <c r="B115" s="868"/>
      <c r="C115" s="868"/>
      <c r="D115" s="861"/>
    </row>
    <row r="116" spans="1:4">
      <c r="A116" s="861"/>
      <c r="B116" s="868"/>
      <c r="C116" s="868"/>
      <c r="D116" s="861"/>
    </row>
    <row r="117" spans="1:4">
      <c r="A117" s="861"/>
      <c r="B117" s="868"/>
      <c r="C117" s="868"/>
      <c r="D117" s="861"/>
    </row>
    <row r="118" spans="1:4">
      <c r="A118" s="861"/>
      <c r="B118" s="868"/>
      <c r="C118" s="868"/>
      <c r="D118" s="861"/>
    </row>
    <row r="119" spans="1:4">
      <c r="A119" s="861"/>
      <c r="B119" s="868"/>
      <c r="C119" s="868"/>
      <c r="D119" s="861"/>
    </row>
    <row r="120" spans="1:4">
      <c r="A120" s="861"/>
      <c r="B120" s="868"/>
      <c r="C120" s="868"/>
      <c r="D120" s="861"/>
    </row>
    <row r="121" spans="1:4">
      <c r="A121" s="861"/>
      <c r="B121" s="868"/>
      <c r="C121" s="868"/>
      <c r="D121" s="861"/>
    </row>
    <row r="122" spans="1:4">
      <c r="A122" s="861"/>
      <c r="B122" s="868"/>
      <c r="C122" s="868"/>
      <c r="D122" s="861"/>
    </row>
    <row r="123" spans="1:4">
      <c r="A123" s="861"/>
      <c r="B123" s="868"/>
      <c r="C123" s="868"/>
      <c r="D123" s="861"/>
    </row>
    <row r="124" spans="1:4">
      <c r="A124" s="861"/>
      <c r="B124" s="868"/>
      <c r="C124" s="868"/>
      <c r="D124" s="861"/>
    </row>
    <row r="125" spans="1:4">
      <c r="A125" s="861"/>
      <c r="B125" s="868"/>
      <c r="C125" s="868"/>
      <c r="D125" s="861"/>
    </row>
    <row r="126" spans="1:4">
      <c r="A126" s="861"/>
      <c r="B126" s="868"/>
      <c r="C126" s="868"/>
      <c r="D126" s="861"/>
    </row>
    <row r="127" spans="1:4">
      <c r="A127" s="861"/>
      <c r="B127" s="868"/>
      <c r="C127" s="868"/>
      <c r="D127" s="861"/>
    </row>
    <row r="128" spans="1:4">
      <c r="A128" s="861"/>
      <c r="B128" s="868"/>
      <c r="C128" s="868"/>
      <c r="D128" s="861"/>
    </row>
    <row r="129" spans="1:4">
      <c r="A129" s="861"/>
      <c r="B129" s="868"/>
      <c r="C129" s="868"/>
      <c r="D129" s="861"/>
    </row>
    <row r="130" spans="1:4">
      <c r="A130" s="861"/>
      <c r="B130" s="868"/>
      <c r="C130" s="868"/>
      <c r="D130" s="861"/>
    </row>
    <row r="131" spans="1:4">
      <c r="A131" s="861"/>
      <c r="B131" s="868"/>
      <c r="C131" s="868"/>
      <c r="D131" s="861"/>
    </row>
    <row r="132" spans="1:4">
      <c r="A132" s="861"/>
      <c r="B132" s="868"/>
      <c r="C132" s="868"/>
      <c r="D132" s="861"/>
    </row>
    <row r="133" spans="1:4">
      <c r="A133" s="861"/>
      <c r="B133" s="868"/>
      <c r="C133" s="868"/>
      <c r="D133" s="861"/>
    </row>
    <row r="134" spans="1:4">
      <c r="A134" s="861"/>
      <c r="B134" s="868"/>
      <c r="C134" s="868"/>
      <c r="D134" s="861"/>
    </row>
    <row r="135" spans="1:4">
      <c r="A135" s="861"/>
      <c r="B135" s="868"/>
      <c r="C135" s="868"/>
      <c r="D135" s="861"/>
    </row>
    <row r="136" spans="1:4">
      <c r="A136" s="861"/>
      <c r="B136" s="868"/>
      <c r="C136" s="868"/>
      <c r="D136" s="861"/>
    </row>
    <row r="137" spans="1:4">
      <c r="A137" s="861"/>
      <c r="B137" s="868"/>
      <c r="C137" s="868"/>
      <c r="D137" s="861"/>
    </row>
    <row r="138" spans="1:4">
      <c r="A138" s="861"/>
      <c r="B138" s="868"/>
      <c r="C138" s="868"/>
      <c r="D138" s="861"/>
    </row>
    <row r="139" spans="1:4">
      <c r="A139" s="861"/>
      <c r="B139" s="868"/>
      <c r="C139" s="868"/>
      <c r="D139" s="861"/>
    </row>
    <row r="140" spans="1:4">
      <c r="A140" s="861"/>
      <c r="B140" s="868"/>
      <c r="C140" s="868"/>
      <c r="D140" s="861"/>
    </row>
    <row r="141" spans="1:4">
      <c r="A141" s="861"/>
      <c r="B141" s="868"/>
      <c r="C141" s="868"/>
      <c r="D141" s="861"/>
    </row>
    <row r="142" spans="1:4">
      <c r="A142" s="861"/>
      <c r="B142" s="868"/>
      <c r="C142" s="868"/>
      <c r="D142" s="861"/>
    </row>
    <row r="143" spans="1:4">
      <c r="A143" s="861"/>
      <c r="B143" s="868"/>
      <c r="C143" s="868"/>
      <c r="D143" s="861"/>
    </row>
    <row r="144" spans="1:4">
      <c r="A144" s="861"/>
      <c r="B144" s="868"/>
      <c r="C144" s="868"/>
      <c r="D144" s="861"/>
    </row>
    <row r="145" spans="1:4">
      <c r="A145" s="861"/>
      <c r="B145" s="868"/>
      <c r="C145" s="868"/>
      <c r="D145" s="861"/>
    </row>
    <row r="146" spans="1:4">
      <c r="A146" s="861"/>
      <c r="B146" s="868"/>
      <c r="C146" s="868"/>
      <c r="D146" s="861"/>
    </row>
    <row r="147" spans="1:4">
      <c r="A147" s="861"/>
      <c r="B147" s="868"/>
      <c r="C147" s="868"/>
      <c r="D147" s="861"/>
    </row>
    <row r="148" spans="1:4">
      <c r="A148" s="861"/>
      <c r="B148" s="868"/>
      <c r="C148" s="868"/>
      <c r="D148" s="861"/>
    </row>
    <row r="149" spans="1:4">
      <c r="A149" s="861"/>
      <c r="B149" s="868"/>
      <c r="C149" s="868"/>
      <c r="D149" s="861"/>
    </row>
    <row r="150" spans="1:4">
      <c r="A150" s="861"/>
      <c r="B150" s="868"/>
      <c r="C150" s="868"/>
      <c r="D150" s="861"/>
    </row>
    <row r="151" spans="1:4">
      <c r="A151" s="861"/>
      <c r="B151" s="868"/>
      <c r="C151" s="868"/>
      <c r="D151" s="861"/>
    </row>
    <row r="152" spans="1:4">
      <c r="A152" s="861"/>
      <c r="B152" s="868"/>
      <c r="C152" s="868"/>
      <c r="D152" s="861"/>
    </row>
    <row r="153" spans="1:4">
      <c r="A153" s="861"/>
      <c r="B153" s="868"/>
      <c r="C153" s="868"/>
      <c r="D153" s="861"/>
    </row>
    <row r="154" spans="1:4">
      <c r="A154" s="861"/>
      <c r="B154" s="868"/>
      <c r="C154" s="868"/>
      <c r="D154" s="861"/>
    </row>
    <row r="155" spans="1:4">
      <c r="A155" s="861"/>
      <c r="B155" s="868"/>
      <c r="C155" s="868"/>
      <c r="D155" s="861"/>
    </row>
    <row r="156" spans="1:4">
      <c r="A156" s="861"/>
      <c r="B156" s="868"/>
      <c r="C156" s="868"/>
      <c r="D156" s="861"/>
    </row>
    <row r="157" spans="1:4">
      <c r="A157" s="861"/>
      <c r="B157" s="868"/>
      <c r="C157" s="868"/>
      <c r="D157" s="861"/>
    </row>
    <row r="158" spans="1:4">
      <c r="A158" s="861"/>
      <c r="B158" s="868"/>
      <c r="C158" s="868"/>
      <c r="D158" s="861"/>
    </row>
    <row r="159" spans="1:4">
      <c r="A159" s="861"/>
      <c r="B159" s="868"/>
      <c r="C159" s="868"/>
      <c r="D159" s="861"/>
    </row>
    <row r="160" spans="1:4">
      <c r="A160" s="861"/>
      <c r="B160" s="868"/>
      <c r="C160" s="868"/>
      <c r="D160" s="861"/>
    </row>
    <row r="161" spans="1:4">
      <c r="A161" s="861"/>
      <c r="B161" s="868"/>
      <c r="C161" s="868"/>
      <c r="D161" s="861"/>
    </row>
    <row r="162" spans="1:4">
      <c r="A162" s="861"/>
      <c r="B162" s="868"/>
      <c r="C162" s="868"/>
      <c r="D162" s="861"/>
    </row>
    <row r="163" spans="1:4">
      <c r="A163" s="861"/>
      <c r="B163" s="868"/>
      <c r="C163" s="868"/>
      <c r="D163" s="861"/>
    </row>
    <row r="164" spans="1:4">
      <c r="A164" s="861"/>
      <c r="B164" s="868"/>
      <c r="C164" s="868"/>
      <c r="D164" s="861"/>
    </row>
    <row r="165" spans="1:4">
      <c r="A165" s="861"/>
      <c r="B165" s="868"/>
      <c r="C165" s="868"/>
      <c r="D165" s="861"/>
    </row>
    <row r="166" spans="1:4">
      <c r="A166" s="861"/>
      <c r="B166" s="868"/>
      <c r="C166" s="868"/>
      <c r="D166" s="861"/>
    </row>
    <row r="167" spans="1:4">
      <c r="A167" s="861"/>
      <c r="B167" s="868"/>
      <c r="C167" s="868"/>
      <c r="D167" s="861"/>
    </row>
    <row r="168" spans="1:4">
      <c r="A168" s="861"/>
      <c r="B168" s="868"/>
      <c r="C168" s="868"/>
      <c r="D168" s="861"/>
    </row>
    <row r="169" spans="1:4">
      <c r="A169" s="861"/>
      <c r="B169" s="868"/>
      <c r="C169" s="868"/>
      <c r="D169" s="861"/>
    </row>
    <row r="170" spans="1:4">
      <c r="A170" s="861"/>
      <c r="B170" s="868"/>
      <c r="C170" s="868"/>
      <c r="D170" s="861"/>
    </row>
    <row r="171" spans="1:4">
      <c r="A171" s="861"/>
      <c r="B171" s="868"/>
      <c r="C171" s="868"/>
      <c r="D171" s="861"/>
    </row>
    <row r="172" spans="1:4">
      <c r="A172" s="861"/>
      <c r="B172" s="868"/>
      <c r="C172" s="868"/>
      <c r="D172" s="861"/>
    </row>
    <row r="173" spans="1:4">
      <c r="A173" s="861"/>
      <c r="B173" s="868"/>
      <c r="C173" s="868"/>
      <c r="D173" s="861"/>
    </row>
    <row r="174" spans="1:4">
      <c r="A174" s="861"/>
      <c r="B174" s="868"/>
      <c r="C174" s="868"/>
      <c r="D174" s="861"/>
    </row>
    <row r="175" spans="1:4">
      <c r="A175" s="861"/>
      <c r="B175" s="868"/>
      <c r="C175" s="868"/>
      <c r="D175" s="861"/>
    </row>
    <row r="176" spans="1:4">
      <c r="A176" s="861"/>
      <c r="B176" s="868"/>
      <c r="C176" s="868"/>
      <c r="D176" s="861"/>
    </row>
    <row r="177" spans="1:4">
      <c r="A177" s="861"/>
      <c r="B177" s="868"/>
      <c r="C177" s="868"/>
      <c r="D177" s="861"/>
    </row>
    <row r="178" spans="1:4">
      <c r="A178" s="861"/>
      <c r="B178" s="868"/>
      <c r="C178" s="868"/>
      <c r="D178" s="861"/>
    </row>
    <row r="179" spans="1:4">
      <c r="A179" s="861"/>
      <c r="B179" s="868"/>
      <c r="C179" s="868"/>
      <c r="D179" s="861"/>
    </row>
    <row r="180" spans="1:4">
      <c r="A180" s="861"/>
      <c r="B180" s="868"/>
      <c r="C180" s="868"/>
      <c r="D180" s="861"/>
    </row>
    <row r="181" spans="1:4">
      <c r="A181" s="861"/>
      <c r="B181" s="868"/>
      <c r="C181" s="868"/>
      <c r="D181" s="861"/>
    </row>
    <row r="182" spans="1:4">
      <c r="A182" s="861"/>
      <c r="B182" s="868"/>
      <c r="C182" s="868"/>
      <c r="D182" s="861"/>
    </row>
    <row r="183" spans="1:4">
      <c r="A183" s="861"/>
      <c r="B183" s="868"/>
      <c r="C183" s="868"/>
      <c r="D183" s="861"/>
    </row>
    <row r="184" spans="1:4">
      <c r="A184" s="861"/>
      <c r="B184" s="868"/>
      <c r="C184" s="868"/>
      <c r="D184" s="861"/>
    </row>
    <row r="185" spans="1:4">
      <c r="A185" s="861"/>
      <c r="B185" s="868"/>
      <c r="C185" s="868"/>
      <c r="D185" s="861"/>
    </row>
    <row r="186" spans="1:4">
      <c r="A186" s="861"/>
      <c r="B186" s="868"/>
      <c r="C186" s="868"/>
      <c r="D186" s="861"/>
    </row>
    <row r="187" spans="1:4">
      <c r="A187" s="861"/>
      <c r="B187" s="868"/>
      <c r="C187" s="868"/>
      <c r="D187" s="861"/>
    </row>
    <row r="188" spans="1:4">
      <c r="A188" s="861"/>
      <c r="B188" s="868"/>
      <c r="C188" s="868"/>
      <c r="D188" s="861"/>
    </row>
    <row r="189" spans="1:4">
      <c r="A189" s="861"/>
      <c r="B189" s="868"/>
      <c r="C189" s="868"/>
      <c r="D189" s="861"/>
    </row>
    <row r="190" spans="1:4">
      <c r="A190" s="861"/>
      <c r="B190" s="868"/>
      <c r="C190" s="868"/>
      <c r="D190" s="861"/>
    </row>
    <row r="191" spans="1:4">
      <c r="A191" s="861"/>
      <c r="B191" s="868"/>
      <c r="C191" s="868"/>
      <c r="D191" s="861"/>
    </row>
    <row r="192" spans="1:4">
      <c r="A192" s="861"/>
      <c r="B192" s="868"/>
      <c r="C192" s="868"/>
      <c r="D192" s="861"/>
    </row>
    <row r="193" spans="1:4">
      <c r="A193" s="861"/>
      <c r="B193" s="868"/>
      <c r="C193" s="868"/>
      <c r="D193" s="861"/>
    </row>
    <row r="194" spans="1:4">
      <c r="A194" s="861"/>
      <c r="B194" s="868"/>
      <c r="C194" s="868"/>
      <c r="D194" s="861"/>
    </row>
    <row r="195" spans="1:4">
      <c r="A195" s="861"/>
      <c r="B195" s="868"/>
      <c r="C195" s="868"/>
      <c r="D195" s="861"/>
    </row>
    <row r="196" spans="1:4">
      <c r="A196" s="861"/>
      <c r="B196" s="868"/>
      <c r="C196" s="868"/>
      <c r="D196" s="861"/>
    </row>
    <row r="197" spans="1:4">
      <c r="A197" s="861"/>
      <c r="B197" s="868"/>
      <c r="C197" s="868"/>
      <c r="D197" s="861"/>
    </row>
    <row r="198" spans="1:4">
      <c r="A198" s="861"/>
      <c r="B198" s="868"/>
      <c r="C198" s="868"/>
      <c r="D198" s="861"/>
    </row>
    <row r="199" spans="1:4">
      <c r="A199" s="861"/>
      <c r="B199" s="868"/>
      <c r="C199" s="868"/>
      <c r="D199" s="861"/>
    </row>
    <row r="200" spans="1:4">
      <c r="A200" s="861"/>
      <c r="B200" s="868"/>
      <c r="C200" s="868"/>
      <c r="D200" s="861"/>
    </row>
    <row r="201" spans="1:4">
      <c r="A201" s="861"/>
      <c r="B201" s="868"/>
      <c r="C201" s="868"/>
      <c r="D201" s="861"/>
    </row>
    <row r="202" spans="1:4">
      <c r="A202" s="861"/>
      <c r="B202" s="868"/>
      <c r="C202" s="868"/>
      <c r="D202" s="861"/>
    </row>
    <row r="203" spans="1:4">
      <c r="A203" s="861"/>
      <c r="B203" s="868"/>
      <c r="C203" s="868"/>
      <c r="D203" s="861"/>
    </row>
    <row r="204" spans="1:4">
      <c r="A204" s="861"/>
      <c r="B204" s="868"/>
      <c r="C204" s="868"/>
      <c r="D204" s="861"/>
    </row>
    <row r="205" spans="1:4">
      <c r="A205" s="861"/>
      <c r="B205" s="868"/>
      <c r="C205" s="868"/>
      <c r="D205" s="861"/>
    </row>
    <row r="206" spans="1:4">
      <c r="A206" s="861"/>
      <c r="B206" s="868"/>
      <c r="C206" s="868"/>
      <c r="D206" s="861"/>
    </row>
    <row r="207" spans="1:4">
      <c r="A207" s="861"/>
      <c r="B207" s="868"/>
      <c r="C207" s="868"/>
      <c r="D207" s="861"/>
    </row>
    <row r="208" spans="1:4">
      <c r="A208" s="861"/>
      <c r="B208" s="868"/>
      <c r="C208" s="868"/>
      <c r="D208" s="861"/>
    </row>
    <row r="209" spans="1:4">
      <c r="A209" s="861"/>
      <c r="B209" s="868"/>
      <c r="C209" s="868"/>
      <c r="D209" s="861"/>
    </row>
    <row r="210" spans="1:4">
      <c r="A210" s="861"/>
      <c r="B210" s="868"/>
      <c r="C210" s="868"/>
      <c r="D210" s="861"/>
    </row>
    <row r="211" spans="1:4">
      <c r="A211" s="861"/>
      <c r="B211" s="868"/>
      <c r="C211" s="868"/>
      <c r="D211" s="861"/>
    </row>
    <row r="212" spans="1:4">
      <c r="A212" s="861"/>
      <c r="B212" s="868"/>
      <c r="C212" s="868"/>
      <c r="D212" s="861"/>
    </row>
    <row r="213" spans="1:4">
      <c r="A213" s="861"/>
      <c r="B213" s="868"/>
      <c r="C213" s="868"/>
      <c r="D213" s="861"/>
    </row>
    <row r="214" spans="1:4">
      <c r="A214" s="861"/>
      <c r="B214" s="868"/>
      <c r="C214" s="868"/>
      <c r="D214" s="861"/>
    </row>
    <row r="215" spans="1:4">
      <c r="A215" s="861"/>
      <c r="B215" s="868"/>
      <c r="C215" s="868"/>
      <c r="D215" s="861"/>
    </row>
    <row r="216" spans="1:4">
      <c r="A216" s="861"/>
      <c r="B216" s="868"/>
      <c r="C216" s="868"/>
      <c r="D216" s="861"/>
    </row>
    <row r="217" spans="1:4">
      <c r="A217" s="861"/>
      <c r="B217" s="868"/>
      <c r="C217" s="868"/>
      <c r="D217" s="861"/>
    </row>
    <row r="218" spans="1:4">
      <c r="A218" s="861"/>
      <c r="B218" s="868"/>
      <c r="C218" s="868"/>
      <c r="D218" s="861"/>
    </row>
    <row r="219" spans="1:4">
      <c r="A219" s="861"/>
      <c r="B219" s="868"/>
      <c r="C219" s="868"/>
      <c r="D219" s="861"/>
    </row>
    <row r="220" spans="1:4">
      <c r="A220" s="861"/>
      <c r="B220" s="868"/>
      <c r="C220" s="868"/>
      <c r="D220" s="861"/>
    </row>
    <row r="221" spans="1:4">
      <c r="A221" s="861"/>
      <c r="B221" s="868"/>
      <c r="C221" s="868"/>
      <c r="D221" s="861"/>
    </row>
    <row r="222" spans="1:4">
      <c r="A222" s="861"/>
      <c r="B222" s="868"/>
      <c r="C222" s="868"/>
      <c r="D222" s="861"/>
    </row>
    <row r="223" spans="1:4">
      <c r="A223" s="861"/>
      <c r="B223" s="868"/>
      <c r="C223" s="868"/>
      <c r="D223" s="861"/>
    </row>
    <row r="224" spans="1:4">
      <c r="A224" s="861"/>
      <c r="B224" s="868"/>
      <c r="C224" s="868"/>
      <c r="D224" s="861"/>
    </row>
    <row r="225" spans="1:4">
      <c r="A225" s="861"/>
      <c r="B225" s="868"/>
      <c r="C225" s="868"/>
      <c r="D225" s="861"/>
    </row>
    <row r="226" spans="1:4">
      <c r="A226" s="861"/>
      <c r="B226" s="868"/>
      <c r="C226" s="868"/>
      <c r="D226" s="861"/>
    </row>
    <row r="227" spans="1:4">
      <c r="A227" s="861"/>
      <c r="B227" s="868"/>
      <c r="C227" s="868"/>
      <c r="D227" s="861"/>
    </row>
    <row r="228" spans="1:4">
      <c r="A228" s="861"/>
      <c r="B228" s="868"/>
      <c r="C228" s="868"/>
      <c r="D228" s="861"/>
    </row>
    <row r="229" spans="1:4">
      <c r="A229" s="861"/>
      <c r="B229" s="868"/>
      <c r="C229" s="868"/>
      <c r="D229" s="861"/>
    </row>
    <row r="230" spans="1:4">
      <c r="A230" s="861"/>
      <c r="B230" s="868"/>
      <c r="C230" s="868"/>
      <c r="D230" s="861"/>
    </row>
    <row r="231" spans="1:4">
      <c r="A231" s="861"/>
      <c r="B231" s="868"/>
      <c r="C231" s="868"/>
      <c r="D231" s="861"/>
    </row>
    <row r="232" spans="1:4">
      <c r="A232" s="861"/>
      <c r="B232" s="868"/>
      <c r="C232" s="868"/>
      <c r="D232" s="861"/>
    </row>
    <row r="233" spans="1:4">
      <c r="A233" s="861"/>
      <c r="B233" s="868"/>
      <c r="C233" s="868"/>
      <c r="D233" s="861"/>
    </row>
    <row r="234" spans="1:4">
      <c r="A234" s="861"/>
      <c r="B234" s="868"/>
      <c r="C234" s="868"/>
      <c r="D234" s="861"/>
    </row>
    <row r="235" spans="1:4">
      <c r="A235" s="861"/>
      <c r="B235" s="868"/>
      <c r="C235" s="868"/>
      <c r="D235" s="861"/>
    </row>
    <row r="236" spans="1:4">
      <c r="A236" s="861"/>
      <c r="B236" s="868"/>
      <c r="C236" s="868"/>
      <c r="D236" s="861"/>
    </row>
    <row r="237" spans="1:4">
      <c r="A237" s="861"/>
      <c r="B237" s="868"/>
      <c r="C237" s="868"/>
      <c r="D237" s="861"/>
    </row>
    <row r="238" spans="1:4">
      <c r="A238" s="861"/>
      <c r="B238" s="868"/>
      <c r="C238" s="868"/>
      <c r="D238" s="861"/>
    </row>
    <row r="239" spans="1:4">
      <c r="A239" s="861"/>
      <c r="B239" s="868"/>
      <c r="C239" s="868"/>
      <c r="D239" s="861"/>
    </row>
    <row r="240" spans="1:4">
      <c r="A240" s="861"/>
      <c r="B240" s="868"/>
      <c r="C240" s="868"/>
      <c r="D240" s="861"/>
    </row>
    <row r="241" spans="1:4">
      <c r="A241" s="861"/>
      <c r="B241" s="868"/>
      <c r="C241" s="868"/>
      <c r="D241" s="861"/>
    </row>
    <row r="242" spans="1:4">
      <c r="A242" s="861"/>
      <c r="B242" s="868"/>
      <c r="C242" s="868"/>
      <c r="D242" s="861"/>
    </row>
    <row r="243" spans="1:4">
      <c r="A243" s="861"/>
      <c r="B243" s="868"/>
      <c r="C243" s="868"/>
      <c r="D243" s="861"/>
    </row>
    <row r="244" spans="1:4">
      <c r="A244" s="861"/>
      <c r="B244" s="868"/>
      <c r="C244" s="868"/>
      <c r="D244" s="861"/>
    </row>
    <row r="245" spans="1:4">
      <c r="A245" s="861"/>
      <c r="B245" s="868"/>
      <c r="C245" s="868"/>
      <c r="D245" s="861"/>
    </row>
    <row r="246" spans="1:4">
      <c r="A246" s="861"/>
      <c r="B246" s="868"/>
      <c r="C246" s="868"/>
      <c r="D246" s="861"/>
    </row>
    <row r="247" spans="1:4">
      <c r="A247" s="861"/>
      <c r="B247" s="868"/>
      <c r="C247" s="868"/>
      <c r="D247" s="861"/>
    </row>
    <row r="248" spans="1:4">
      <c r="A248" s="861"/>
      <c r="B248" s="868"/>
      <c r="C248" s="868"/>
      <c r="D248" s="861"/>
    </row>
    <row r="249" spans="1:4">
      <c r="A249" s="861"/>
      <c r="B249" s="868"/>
      <c r="C249" s="868"/>
      <c r="D249" s="861"/>
    </row>
    <row r="250" spans="1:4">
      <c r="A250" s="861"/>
      <c r="B250" s="868"/>
      <c r="C250" s="868"/>
      <c r="D250" s="861"/>
    </row>
    <row r="251" spans="1:4">
      <c r="A251" s="861"/>
      <c r="B251" s="868"/>
      <c r="C251" s="868"/>
      <c r="D251" s="861"/>
    </row>
    <row r="252" spans="1:4">
      <c r="A252" s="861"/>
      <c r="B252" s="868"/>
      <c r="C252" s="868"/>
      <c r="D252" s="861"/>
    </row>
    <row r="253" spans="1:4">
      <c r="A253" s="861"/>
      <c r="B253" s="868"/>
      <c r="C253" s="868"/>
      <c r="D253" s="861"/>
    </row>
    <row r="254" spans="1:4">
      <c r="A254" s="861"/>
      <c r="B254" s="868"/>
      <c r="C254" s="868"/>
      <c r="D254" s="861"/>
    </row>
    <row r="255" spans="1:4">
      <c r="A255" s="861"/>
      <c r="B255" s="868"/>
      <c r="C255" s="868"/>
      <c r="D255" s="861"/>
    </row>
    <row r="256" spans="1:4">
      <c r="A256" s="861"/>
      <c r="B256" s="868"/>
      <c r="C256" s="868"/>
      <c r="D256" s="861"/>
    </row>
    <row r="257" spans="1:4">
      <c r="A257" s="861"/>
      <c r="B257" s="868"/>
      <c r="C257" s="868"/>
      <c r="D257" s="861"/>
    </row>
    <row r="258" spans="1:4">
      <c r="A258" s="861"/>
      <c r="B258" s="868"/>
      <c r="C258" s="868"/>
      <c r="D258" s="861"/>
    </row>
    <row r="259" spans="1:4">
      <c r="A259" s="861"/>
      <c r="B259" s="868"/>
      <c r="C259" s="868"/>
      <c r="D259" s="861"/>
    </row>
    <row r="260" spans="1:4">
      <c r="A260" s="861"/>
      <c r="B260" s="868"/>
      <c r="C260" s="868"/>
      <c r="D260" s="861"/>
    </row>
    <row r="261" spans="1:4">
      <c r="A261" s="861"/>
      <c r="B261" s="868"/>
      <c r="C261" s="868"/>
      <c r="D261" s="861"/>
    </row>
    <row r="262" spans="1:4">
      <c r="A262" s="861"/>
      <c r="B262" s="868"/>
      <c r="C262" s="868"/>
      <c r="D262" s="861"/>
    </row>
    <row r="263" spans="1:4">
      <c r="A263" s="861"/>
      <c r="B263" s="868"/>
      <c r="C263" s="868"/>
      <c r="D263" s="861"/>
    </row>
    <row r="264" spans="1:4">
      <c r="A264" s="861"/>
      <c r="B264" s="868"/>
      <c r="C264" s="868"/>
      <c r="D264" s="861"/>
    </row>
    <row r="265" spans="1:4">
      <c r="A265" s="861"/>
      <c r="B265" s="868"/>
      <c r="C265" s="868"/>
      <c r="D265" s="861"/>
    </row>
    <row r="266" spans="1:4">
      <c r="A266" s="861"/>
      <c r="B266" s="868"/>
      <c r="C266" s="868"/>
      <c r="D266" s="861"/>
    </row>
    <row r="267" spans="1:4">
      <c r="A267" s="861"/>
      <c r="B267" s="868"/>
      <c r="C267" s="868"/>
      <c r="D267" s="861"/>
    </row>
    <row r="268" spans="1:4">
      <c r="A268" s="861"/>
      <c r="B268" s="868"/>
      <c r="C268" s="868"/>
      <c r="D268" s="861"/>
    </row>
    <row r="269" spans="1:4">
      <c r="A269" s="861"/>
      <c r="B269" s="868"/>
      <c r="C269" s="868"/>
      <c r="D269" s="861"/>
    </row>
    <row r="270" spans="1:4">
      <c r="A270" s="861"/>
      <c r="B270" s="868"/>
      <c r="C270" s="868"/>
      <c r="D270" s="861"/>
    </row>
    <row r="271" spans="1:4">
      <c r="A271" s="861"/>
      <c r="B271" s="868"/>
      <c r="C271" s="868"/>
      <c r="D271" s="861"/>
    </row>
    <row r="272" spans="1:4">
      <c r="A272" s="861"/>
      <c r="B272" s="868"/>
      <c r="C272" s="868"/>
      <c r="D272" s="861"/>
    </row>
    <row r="273" spans="1:4">
      <c r="A273" s="861"/>
      <c r="B273" s="868"/>
      <c r="C273" s="868"/>
      <c r="D273" s="861"/>
    </row>
    <row r="274" spans="1:4">
      <c r="A274" s="861"/>
      <c r="B274" s="868"/>
      <c r="C274" s="868"/>
      <c r="D274" s="861"/>
    </row>
    <row r="275" spans="1:4">
      <c r="A275" s="861"/>
      <c r="B275" s="868"/>
      <c r="C275" s="868"/>
      <c r="D275" s="861"/>
    </row>
    <row r="276" spans="1:4">
      <c r="A276" s="861"/>
      <c r="B276" s="868"/>
      <c r="C276" s="868"/>
      <c r="D276" s="861"/>
    </row>
    <row r="277" spans="1:4">
      <c r="A277" s="861"/>
      <c r="B277" s="868"/>
      <c r="C277" s="868"/>
      <c r="D277" s="861"/>
    </row>
    <row r="278" spans="1:4">
      <c r="A278" s="861"/>
      <c r="B278" s="868"/>
      <c r="C278" s="868"/>
      <c r="D278" s="861"/>
    </row>
    <row r="279" spans="1:4">
      <c r="A279" s="861"/>
      <c r="B279" s="868"/>
      <c r="C279" s="868"/>
      <c r="D279" s="861"/>
    </row>
    <row r="280" spans="1:4">
      <c r="A280" s="861"/>
      <c r="B280" s="868"/>
      <c r="C280" s="868"/>
      <c r="D280" s="861"/>
    </row>
    <row r="281" spans="1:4">
      <c r="A281" s="861"/>
      <c r="B281" s="868"/>
      <c r="C281" s="868"/>
      <c r="D281" s="861"/>
    </row>
    <row r="282" spans="1:4">
      <c r="A282" s="861"/>
      <c r="B282" s="868"/>
      <c r="C282" s="868"/>
      <c r="D282" s="861"/>
    </row>
    <row r="283" spans="1:4">
      <c r="A283" s="861"/>
      <c r="B283" s="868"/>
      <c r="C283" s="868"/>
      <c r="D283" s="861"/>
    </row>
    <row r="284" spans="1:4">
      <c r="A284" s="861"/>
      <c r="B284" s="868"/>
      <c r="C284" s="868"/>
      <c r="D284" s="861"/>
    </row>
    <row r="285" spans="1:4">
      <c r="A285" s="861"/>
      <c r="B285" s="868"/>
      <c r="C285" s="868"/>
      <c r="D285" s="861"/>
    </row>
    <row r="286" spans="1:4">
      <c r="A286" s="861"/>
      <c r="B286" s="868"/>
      <c r="C286" s="868"/>
      <c r="D286" s="861"/>
    </row>
    <row r="287" spans="1:4">
      <c r="A287" s="861"/>
      <c r="B287" s="868"/>
      <c r="C287" s="868"/>
      <c r="D287" s="861"/>
    </row>
    <row r="288" spans="1:4">
      <c r="A288" s="861"/>
      <c r="B288" s="868"/>
      <c r="C288" s="868"/>
      <c r="D288" s="861"/>
    </row>
    <row r="289" spans="1:4">
      <c r="A289" s="861"/>
      <c r="B289" s="868"/>
      <c r="C289" s="868"/>
      <c r="D289" s="861"/>
    </row>
    <row r="290" spans="1:4">
      <c r="A290" s="861"/>
      <c r="B290" s="868"/>
      <c r="C290" s="868"/>
      <c r="D290" s="861"/>
    </row>
    <row r="291" spans="1:4">
      <c r="A291" s="861"/>
      <c r="B291" s="868"/>
      <c r="C291" s="868"/>
      <c r="D291" s="861"/>
    </row>
    <row r="292" spans="1:4">
      <c r="A292" s="861"/>
      <c r="B292" s="868"/>
      <c r="C292" s="868"/>
      <c r="D292" s="861"/>
    </row>
    <row r="293" spans="1:4">
      <c r="A293" s="861"/>
      <c r="B293" s="868"/>
      <c r="C293" s="868"/>
      <c r="D293" s="861"/>
    </row>
    <row r="294" spans="1:4">
      <c r="A294" s="861"/>
      <c r="B294" s="868"/>
      <c r="C294" s="868"/>
      <c r="D294" s="861"/>
    </row>
    <row r="295" spans="1:4">
      <c r="A295" s="861"/>
      <c r="B295" s="868"/>
      <c r="C295" s="868"/>
      <c r="D295" s="861"/>
    </row>
    <row r="296" spans="1:4">
      <c r="A296" s="861"/>
      <c r="B296" s="868"/>
      <c r="C296" s="868"/>
      <c r="D296" s="861"/>
    </row>
    <row r="297" spans="1:4">
      <c r="A297" s="861"/>
      <c r="B297" s="868"/>
      <c r="C297" s="868"/>
      <c r="D297" s="861"/>
    </row>
    <row r="298" spans="1:4">
      <c r="A298" s="861"/>
      <c r="B298" s="868"/>
      <c r="C298" s="868"/>
      <c r="D298" s="861"/>
    </row>
    <row r="299" spans="1:4">
      <c r="A299" s="861"/>
      <c r="B299" s="868"/>
      <c r="C299" s="868"/>
      <c r="D299" s="861"/>
    </row>
    <row r="300" spans="1:4">
      <c r="A300" s="861"/>
      <c r="B300" s="868"/>
      <c r="C300" s="868"/>
      <c r="D300" s="861"/>
    </row>
    <row r="301" spans="1:4">
      <c r="A301" s="861"/>
      <c r="B301" s="868"/>
      <c r="C301" s="868"/>
      <c r="D301" s="861"/>
    </row>
    <row r="302" spans="1:4">
      <c r="A302" s="861"/>
      <c r="B302" s="868"/>
      <c r="C302" s="868"/>
      <c r="D302" s="861"/>
    </row>
    <row r="303" spans="1:4">
      <c r="A303" s="861"/>
      <c r="B303" s="868"/>
      <c r="C303" s="868"/>
      <c r="D303" s="861"/>
    </row>
    <row r="304" spans="1:4">
      <c r="A304" s="861"/>
      <c r="B304" s="868"/>
      <c r="C304" s="868"/>
      <c r="D304" s="861"/>
    </row>
    <row r="305" spans="1:4">
      <c r="A305" s="861"/>
      <c r="B305" s="868"/>
      <c r="C305" s="868"/>
      <c r="D305" s="861"/>
    </row>
    <row r="306" spans="1:4">
      <c r="A306" s="861"/>
      <c r="B306" s="868"/>
      <c r="C306" s="868"/>
      <c r="D306" s="861"/>
    </row>
    <row r="307" spans="1:4">
      <c r="A307" s="861"/>
      <c r="B307" s="868"/>
      <c r="C307" s="868"/>
      <c r="D307" s="861"/>
    </row>
    <row r="308" spans="1:4">
      <c r="A308" s="861"/>
      <c r="B308" s="868"/>
      <c r="C308" s="868"/>
      <c r="D308" s="861"/>
    </row>
    <row r="309" spans="1:4">
      <c r="A309" s="861"/>
      <c r="B309" s="868"/>
      <c r="C309" s="868"/>
      <c r="D309" s="861"/>
    </row>
    <row r="310" spans="1:4">
      <c r="A310" s="861"/>
      <c r="B310" s="868"/>
      <c r="C310" s="868"/>
      <c r="D310" s="861"/>
    </row>
    <row r="311" spans="1:4">
      <c r="A311" s="861"/>
      <c r="B311" s="868"/>
      <c r="C311" s="868"/>
      <c r="D311" s="861"/>
    </row>
    <row r="312" spans="1:4">
      <c r="A312" s="861"/>
      <c r="B312" s="868"/>
      <c r="C312" s="868"/>
      <c r="D312" s="861"/>
    </row>
    <row r="313" spans="1:4">
      <c r="A313" s="861"/>
      <c r="B313" s="868"/>
      <c r="C313" s="868"/>
      <c r="D313" s="861"/>
    </row>
    <row r="314" spans="1:4">
      <c r="A314" s="861"/>
      <c r="B314" s="868"/>
      <c r="C314" s="868"/>
      <c r="D314" s="861"/>
    </row>
    <row r="315" spans="1:4">
      <c r="A315" s="861"/>
      <c r="B315" s="868"/>
      <c r="C315" s="868"/>
      <c r="D315" s="861"/>
    </row>
    <row r="316" spans="1:4">
      <c r="A316" s="861"/>
      <c r="B316" s="868"/>
      <c r="C316" s="868"/>
      <c r="D316" s="861"/>
    </row>
    <row r="317" spans="1:4">
      <c r="A317" s="861"/>
      <c r="B317" s="868"/>
      <c r="C317" s="868"/>
      <c r="D317" s="861"/>
    </row>
    <row r="318" spans="1:4">
      <c r="A318" s="861"/>
      <c r="B318" s="868"/>
      <c r="C318" s="868"/>
      <c r="D318" s="861"/>
    </row>
    <row r="319" spans="1:4">
      <c r="A319" s="861"/>
      <c r="B319" s="868"/>
      <c r="C319" s="868"/>
      <c r="D319" s="861"/>
    </row>
    <row r="320" spans="1:4">
      <c r="A320" s="861"/>
      <c r="B320" s="868"/>
      <c r="C320" s="868"/>
      <c r="D320" s="861"/>
    </row>
    <row r="321" spans="1:4">
      <c r="A321" s="861"/>
      <c r="B321" s="868"/>
      <c r="C321" s="868"/>
      <c r="D321" s="861"/>
    </row>
    <row r="322" spans="1:4">
      <c r="A322" s="861"/>
      <c r="B322" s="868"/>
      <c r="C322" s="868"/>
      <c r="D322" s="861"/>
    </row>
    <row r="323" spans="1:4">
      <c r="A323" s="861"/>
      <c r="B323" s="868"/>
      <c r="C323" s="868"/>
      <c r="D323" s="861"/>
    </row>
    <row r="324" spans="1:4">
      <c r="A324" s="861"/>
      <c r="B324" s="868"/>
      <c r="C324" s="868"/>
      <c r="D324" s="861"/>
    </row>
    <row r="325" spans="1:4">
      <c r="A325" s="861"/>
      <c r="B325" s="868"/>
      <c r="C325" s="868"/>
      <c r="D325" s="861"/>
    </row>
    <row r="326" spans="1:4">
      <c r="A326" s="861"/>
      <c r="B326" s="868"/>
      <c r="C326" s="868"/>
      <c r="D326" s="861"/>
    </row>
    <row r="327" spans="1:4">
      <c r="A327" s="861"/>
      <c r="B327" s="868"/>
      <c r="C327" s="868"/>
      <c r="D327" s="861"/>
    </row>
    <row r="328" spans="1:4">
      <c r="A328" s="861"/>
      <c r="B328" s="868"/>
      <c r="C328" s="868"/>
      <c r="D328" s="861"/>
    </row>
    <row r="329" spans="1:4">
      <c r="A329" s="861"/>
      <c r="B329" s="868"/>
      <c r="C329" s="868"/>
      <c r="D329" s="861"/>
    </row>
    <row r="330" spans="1:4">
      <c r="A330" s="861"/>
      <c r="B330" s="868"/>
      <c r="C330" s="868"/>
      <c r="D330" s="861"/>
    </row>
    <row r="331" spans="1:4">
      <c r="A331" s="861"/>
      <c r="B331" s="868"/>
      <c r="C331" s="868"/>
      <c r="D331" s="861"/>
    </row>
    <row r="332" spans="1:4">
      <c r="A332" s="861"/>
      <c r="B332" s="868"/>
      <c r="C332" s="868"/>
      <c r="D332" s="861"/>
    </row>
    <row r="333" spans="1:4">
      <c r="A333" s="861"/>
      <c r="B333" s="868"/>
      <c r="C333" s="868"/>
      <c r="D333" s="861"/>
    </row>
    <row r="334" spans="1:4">
      <c r="A334" s="861"/>
      <c r="B334" s="868"/>
      <c r="C334" s="868"/>
      <c r="D334" s="861"/>
    </row>
    <row r="335" spans="1:4">
      <c r="A335" s="861"/>
      <c r="B335" s="868"/>
      <c r="C335" s="868"/>
      <c r="D335" s="861"/>
    </row>
    <row r="336" spans="1:4">
      <c r="A336" s="861"/>
      <c r="B336" s="868"/>
      <c r="C336" s="868"/>
      <c r="D336" s="861"/>
    </row>
    <row r="337" spans="1:4">
      <c r="A337" s="861"/>
      <c r="B337" s="868"/>
      <c r="C337" s="868"/>
      <c r="D337" s="861"/>
    </row>
    <row r="338" spans="1:4">
      <c r="A338" s="861"/>
      <c r="B338" s="868"/>
      <c r="C338" s="868"/>
      <c r="D338" s="861"/>
    </row>
    <row r="339" spans="1:4">
      <c r="A339" s="861"/>
      <c r="B339" s="868"/>
      <c r="C339" s="868"/>
      <c r="D339" s="861"/>
    </row>
    <row r="340" spans="1:4">
      <c r="A340" s="861"/>
      <c r="B340" s="868"/>
      <c r="C340" s="868"/>
      <c r="D340" s="861"/>
    </row>
    <row r="341" spans="1:4">
      <c r="A341" s="861"/>
      <c r="B341" s="868"/>
      <c r="C341" s="868"/>
      <c r="D341" s="861"/>
    </row>
    <row r="342" spans="1:4">
      <c r="A342" s="861"/>
      <c r="B342" s="868"/>
      <c r="C342" s="868"/>
      <c r="D342" s="861"/>
    </row>
    <row r="343" spans="1:4">
      <c r="A343" s="861"/>
      <c r="B343" s="868"/>
      <c r="C343" s="868"/>
      <c r="D343" s="861"/>
    </row>
    <row r="344" spans="1:4">
      <c r="A344" s="861"/>
      <c r="B344" s="868"/>
      <c r="C344" s="868"/>
      <c r="D344" s="861"/>
    </row>
    <row r="345" spans="1:4">
      <c r="A345" s="861"/>
      <c r="B345" s="868"/>
      <c r="C345" s="868"/>
      <c r="D345" s="861"/>
    </row>
    <row r="346" spans="1:4">
      <c r="A346" s="861"/>
      <c r="B346" s="868"/>
      <c r="C346" s="868"/>
      <c r="D346" s="861"/>
    </row>
    <row r="347" spans="1:4">
      <c r="A347" s="861"/>
      <c r="B347" s="868"/>
      <c r="C347" s="868"/>
      <c r="D347" s="861"/>
    </row>
    <row r="348" spans="1:4">
      <c r="A348" s="861"/>
      <c r="B348" s="868"/>
      <c r="C348" s="868"/>
      <c r="D348" s="861"/>
    </row>
    <row r="349" spans="1:4">
      <c r="A349" s="861"/>
      <c r="B349" s="868"/>
      <c r="C349" s="868"/>
      <c r="D349" s="861"/>
    </row>
    <row r="350" spans="1:4">
      <c r="A350" s="861"/>
      <c r="B350" s="868"/>
      <c r="C350" s="868"/>
      <c r="D350" s="861"/>
    </row>
    <row r="351" spans="1:4">
      <c r="A351" s="861"/>
      <c r="B351" s="868"/>
      <c r="C351" s="868"/>
      <c r="D351" s="861"/>
    </row>
    <row r="352" spans="1:4">
      <c r="A352" s="861"/>
      <c r="B352" s="868"/>
      <c r="C352" s="868"/>
      <c r="D352" s="861"/>
    </row>
    <row r="353" spans="1:4">
      <c r="A353" s="861"/>
      <c r="B353" s="868"/>
      <c r="C353" s="868"/>
      <c r="D353" s="861"/>
    </row>
    <row r="354" spans="1:4">
      <c r="A354" s="861"/>
      <c r="B354" s="868"/>
      <c r="C354" s="868"/>
      <c r="D354" s="861"/>
    </row>
    <row r="355" spans="1:4">
      <c r="A355" s="861"/>
      <c r="B355" s="868"/>
      <c r="C355" s="868"/>
      <c r="D355" s="861"/>
    </row>
    <row r="356" spans="1:4">
      <c r="A356" s="861"/>
      <c r="B356" s="868"/>
      <c r="C356" s="868"/>
      <c r="D356" s="861"/>
    </row>
    <row r="357" spans="1:4">
      <c r="A357" s="861"/>
      <c r="B357" s="868"/>
      <c r="C357" s="868"/>
      <c r="D357" s="861"/>
    </row>
    <row r="358" spans="1:4">
      <c r="A358" s="861"/>
      <c r="B358" s="868"/>
      <c r="C358" s="868"/>
      <c r="D358" s="861"/>
    </row>
    <row r="359" spans="1:4">
      <c r="A359" s="861"/>
      <c r="B359" s="868"/>
      <c r="C359" s="868"/>
      <c r="D359" s="861"/>
    </row>
    <row r="360" spans="1:4">
      <c r="A360" s="861"/>
      <c r="B360" s="868"/>
      <c r="C360" s="868"/>
      <c r="D360" s="861"/>
    </row>
    <row r="361" spans="1:4">
      <c r="A361" s="861"/>
      <c r="B361" s="868"/>
      <c r="C361" s="868"/>
      <c r="D361" s="861"/>
    </row>
    <row r="362" spans="1:4">
      <c r="A362" s="861"/>
      <c r="B362" s="868"/>
      <c r="C362" s="868"/>
      <c r="D362" s="861"/>
    </row>
    <row r="363" spans="1:4">
      <c r="A363" s="861"/>
      <c r="B363" s="868"/>
      <c r="C363" s="868"/>
      <c r="D363" s="861"/>
    </row>
    <row r="364" spans="1:4">
      <c r="A364" s="861"/>
      <c r="B364" s="868"/>
      <c r="C364" s="868"/>
      <c r="D364" s="861"/>
    </row>
    <row r="365" spans="1:4">
      <c r="A365" s="861"/>
      <c r="B365" s="868"/>
      <c r="C365" s="868"/>
      <c r="D365" s="861"/>
    </row>
    <row r="366" spans="1:4">
      <c r="A366" s="861"/>
      <c r="B366" s="868"/>
      <c r="C366" s="868"/>
      <c r="D366" s="861"/>
    </row>
    <row r="367" spans="1:4">
      <c r="A367" s="861"/>
      <c r="B367" s="868"/>
      <c r="C367" s="868"/>
      <c r="D367" s="861"/>
    </row>
    <row r="368" spans="1:4">
      <c r="A368" s="861"/>
      <c r="B368" s="868"/>
      <c r="C368" s="868"/>
      <c r="D368" s="861"/>
    </row>
    <row r="369" spans="1:4">
      <c r="A369" s="861"/>
      <c r="B369" s="868"/>
      <c r="C369" s="868"/>
      <c r="D369" s="861"/>
    </row>
    <row r="370" spans="1:4">
      <c r="A370" s="861"/>
      <c r="B370" s="868"/>
      <c r="C370" s="868"/>
      <c r="D370" s="861"/>
    </row>
    <row r="371" spans="1:4">
      <c r="A371" s="861"/>
      <c r="B371" s="868"/>
      <c r="C371" s="868"/>
      <c r="D371" s="861"/>
    </row>
    <row r="372" spans="1:4">
      <c r="A372" s="861"/>
      <c r="B372" s="868"/>
      <c r="C372" s="868"/>
      <c r="D372" s="861"/>
    </row>
    <row r="373" spans="1:4">
      <c r="A373" s="861"/>
      <c r="B373" s="868"/>
      <c r="C373" s="868"/>
      <c r="D373" s="861"/>
    </row>
    <row r="374" spans="1:4">
      <c r="A374" s="861"/>
      <c r="B374" s="868"/>
      <c r="C374" s="868"/>
      <c r="D374" s="861"/>
    </row>
    <row r="375" spans="1:4">
      <c r="A375" s="861"/>
      <c r="B375" s="868"/>
      <c r="C375" s="868"/>
      <c r="D375" s="861"/>
    </row>
    <row r="376" spans="1:4">
      <c r="A376" s="861"/>
      <c r="B376" s="868"/>
      <c r="C376" s="868"/>
      <c r="D376" s="861"/>
    </row>
    <row r="377" spans="1:4">
      <c r="A377" s="861"/>
      <c r="B377" s="868"/>
      <c r="C377" s="868"/>
      <c r="D377" s="861"/>
    </row>
    <row r="378" spans="1:4">
      <c r="A378" s="861"/>
      <c r="B378" s="868"/>
      <c r="C378" s="868"/>
      <c r="D378" s="861"/>
    </row>
    <row r="379" spans="1:4">
      <c r="A379" s="861"/>
      <c r="B379" s="868"/>
      <c r="C379" s="868"/>
      <c r="D379" s="861"/>
    </row>
    <row r="380" spans="1:4">
      <c r="A380" s="861"/>
      <c r="B380" s="868"/>
      <c r="C380" s="868"/>
      <c r="D380" s="861"/>
    </row>
    <row r="381" spans="1:4">
      <c r="A381" s="861"/>
      <c r="B381" s="868"/>
      <c r="C381" s="868"/>
      <c r="D381" s="861"/>
    </row>
    <row r="382" spans="1:4">
      <c r="A382" s="861"/>
      <c r="B382" s="868"/>
      <c r="C382" s="868"/>
      <c r="D382" s="861"/>
    </row>
    <row r="383" spans="1:4">
      <c r="A383" s="861"/>
      <c r="B383" s="868"/>
      <c r="C383" s="868"/>
      <c r="D383" s="861"/>
    </row>
    <row r="384" spans="1:4">
      <c r="A384" s="861"/>
      <c r="B384" s="868"/>
      <c r="C384" s="868"/>
      <c r="D384" s="861"/>
    </row>
    <row r="385" spans="1:4">
      <c r="A385" s="861"/>
      <c r="B385" s="868"/>
      <c r="C385" s="868"/>
      <c r="D385" s="861"/>
    </row>
    <row r="386" spans="1:4">
      <c r="A386" s="861"/>
      <c r="B386" s="868"/>
      <c r="C386" s="868"/>
      <c r="D386" s="861"/>
    </row>
    <row r="387" spans="1:4">
      <c r="A387" s="861"/>
      <c r="B387" s="868"/>
      <c r="C387" s="868"/>
      <c r="D387" s="861"/>
    </row>
    <row r="388" spans="1:4">
      <c r="A388" s="861"/>
      <c r="B388" s="868"/>
      <c r="C388" s="868"/>
      <c r="D388" s="861"/>
    </row>
    <row r="389" spans="1:4">
      <c r="A389" s="861"/>
      <c r="B389" s="868"/>
      <c r="C389" s="868"/>
      <c r="D389" s="861"/>
    </row>
    <row r="390" spans="1:4">
      <c r="A390" s="861"/>
      <c r="B390" s="868"/>
      <c r="C390" s="868"/>
      <c r="D390" s="861"/>
    </row>
    <row r="391" spans="1:4">
      <c r="A391" s="861"/>
      <c r="B391" s="868"/>
      <c r="C391" s="868"/>
      <c r="D391" s="861"/>
    </row>
    <row r="392" spans="1:4">
      <c r="A392" s="861"/>
      <c r="B392" s="868"/>
      <c r="C392" s="868"/>
      <c r="D392" s="861"/>
    </row>
    <row r="393" spans="1:4">
      <c r="A393" s="861"/>
      <c r="B393" s="868"/>
      <c r="C393" s="868"/>
      <c r="D393" s="861"/>
    </row>
    <row r="394" spans="1:4">
      <c r="A394" s="861"/>
      <c r="B394" s="868"/>
      <c r="C394" s="868"/>
      <c r="D394" s="861"/>
    </row>
    <row r="395" spans="1:4">
      <c r="A395" s="861"/>
      <c r="B395" s="868"/>
      <c r="C395" s="868"/>
      <c r="D395" s="861"/>
    </row>
    <row r="396" spans="1:4">
      <c r="A396" s="861"/>
      <c r="B396" s="868"/>
      <c r="C396" s="868"/>
      <c r="D396" s="861"/>
    </row>
    <row r="397" spans="1:4">
      <c r="A397" s="861"/>
      <c r="B397" s="868"/>
      <c r="C397" s="868"/>
      <c r="D397" s="861"/>
    </row>
    <row r="398" spans="1:4">
      <c r="A398" s="861"/>
      <c r="B398" s="868"/>
      <c r="C398" s="868"/>
      <c r="D398" s="861"/>
    </row>
    <row r="399" spans="1:4">
      <c r="A399" s="861"/>
      <c r="B399" s="868"/>
      <c r="C399" s="868"/>
      <c r="D399" s="861"/>
    </row>
    <row r="400" spans="1:4">
      <c r="A400" s="861"/>
      <c r="B400" s="868"/>
      <c r="C400" s="868"/>
      <c r="D400" s="861"/>
    </row>
    <row r="401" spans="1:4">
      <c r="A401" s="861"/>
      <c r="B401" s="868"/>
      <c r="C401" s="868"/>
      <c r="D401" s="861"/>
    </row>
    <row r="402" spans="1:4">
      <c r="A402" s="861"/>
      <c r="B402" s="868"/>
      <c r="C402" s="868"/>
      <c r="D402" s="861"/>
    </row>
    <row r="403" spans="1:4">
      <c r="A403" s="861"/>
      <c r="B403" s="868"/>
      <c r="C403" s="868"/>
      <c r="D403" s="861"/>
    </row>
    <row r="404" spans="1:4">
      <c r="A404" s="861"/>
      <c r="B404" s="868"/>
      <c r="C404" s="868"/>
      <c r="D404" s="861"/>
    </row>
    <row r="405" spans="1:4">
      <c r="A405" s="861"/>
      <c r="B405" s="868"/>
      <c r="C405" s="868"/>
      <c r="D405" s="861"/>
    </row>
    <row r="406" spans="1:4">
      <c r="A406" s="861"/>
      <c r="B406" s="868"/>
      <c r="C406" s="868"/>
      <c r="D406" s="861"/>
    </row>
    <row r="407" spans="1:4">
      <c r="A407" s="861"/>
      <c r="B407" s="868"/>
      <c r="C407" s="868"/>
      <c r="D407" s="861"/>
    </row>
    <row r="408" spans="1:4">
      <c r="A408" s="861"/>
      <c r="B408" s="868"/>
      <c r="C408" s="868"/>
      <c r="D408" s="861"/>
    </row>
    <row r="409" spans="1:4">
      <c r="A409" s="861"/>
      <c r="B409" s="868"/>
      <c r="C409" s="868"/>
      <c r="D409" s="861"/>
    </row>
    <row r="410" spans="1:4">
      <c r="A410" s="861"/>
      <c r="B410" s="868"/>
      <c r="C410" s="868"/>
      <c r="D410" s="861"/>
    </row>
    <row r="411" spans="1:4">
      <c r="A411" s="861"/>
      <c r="B411" s="868"/>
      <c r="C411" s="868"/>
      <c r="D411" s="861"/>
    </row>
    <row r="412" spans="1:4">
      <c r="A412" s="861"/>
      <c r="B412" s="868"/>
      <c r="C412" s="868"/>
      <c r="D412" s="861"/>
    </row>
    <row r="413" spans="1:4">
      <c r="A413" s="861"/>
      <c r="B413" s="868"/>
      <c r="C413" s="868"/>
      <c r="D413" s="861"/>
    </row>
    <row r="414" spans="1:4">
      <c r="A414" s="861"/>
      <c r="B414" s="868"/>
      <c r="C414" s="868"/>
      <c r="D414" s="861"/>
    </row>
    <row r="415" spans="1:4">
      <c r="A415" s="861"/>
      <c r="B415" s="868"/>
      <c r="C415" s="868"/>
      <c r="D415" s="861"/>
    </row>
    <row r="416" spans="1:4">
      <c r="A416" s="861"/>
      <c r="B416" s="868"/>
      <c r="C416" s="868"/>
      <c r="D416" s="861"/>
    </row>
    <row r="417" spans="1:4">
      <c r="A417" s="861"/>
      <c r="B417" s="868"/>
      <c r="C417" s="868"/>
      <c r="D417" s="861"/>
    </row>
    <row r="418" spans="1:4">
      <c r="A418" s="861"/>
      <c r="B418" s="868"/>
      <c r="C418" s="868"/>
      <c r="D418" s="861"/>
    </row>
    <row r="419" spans="1:4">
      <c r="A419" s="861"/>
      <c r="B419" s="868"/>
      <c r="C419" s="868"/>
      <c r="D419" s="861"/>
    </row>
    <row r="420" spans="1:4">
      <c r="A420" s="861"/>
      <c r="B420" s="868"/>
      <c r="C420" s="868"/>
      <c r="D420" s="861"/>
    </row>
    <row r="421" spans="1:4">
      <c r="A421" s="861"/>
      <c r="B421" s="868"/>
      <c r="C421" s="868"/>
      <c r="D421" s="861"/>
    </row>
    <row r="422" spans="1:4">
      <c r="A422" s="861"/>
      <c r="B422" s="868"/>
      <c r="C422" s="868"/>
      <c r="D422" s="861"/>
    </row>
    <row r="423" spans="1:4">
      <c r="A423" s="861"/>
      <c r="B423" s="868"/>
      <c r="C423" s="868"/>
      <c r="D423" s="861"/>
    </row>
    <row r="424" spans="1:4">
      <c r="A424" s="861"/>
      <c r="B424" s="868"/>
      <c r="C424" s="868"/>
      <c r="D424" s="861"/>
    </row>
    <row r="425" spans="1:4">
      <c r="A425" s="861"/>
      <c r="B425" s="868"/>
      <c r="C425" s="868"/>
      <c r="D425" s="861"/>
    </row>
    <row r="426" spans="1:4">
      <c r="A426" s="861"/>
      <c r="B426" s="868"/>
      <c r="C426" s="868"/>
      <c r="D426" s="861"/>
    </row>
    <row r="427" spans="1:4">
      <c r="A427" s="861"/>
      <c r="B427" s="868"/>
      <c r="C427" s="868"/>
      <c r="D427" s="861"/>
    </row>
    <row r="428" spans="1:4">
      <c r="A428" s="861"/>
      <c r="B428" s="868"/>
      <c r="C428" s="868"/>
      <c r="D428" s="861"/>
    </row>
    <row r="429" spans="1:4">
      <c r="A429" s="861"/>
      <c r="B429" s="868"/>
      <c r="C429" s="868"/>
      <c r="D429" s="861"/>
    </row>
    <row r="430" spans="1:4">
      <c r="A430" s="861"/>
      <c r="B430" s="868"/>
      <c r="C430" s="868"/>
      <c r="D430" s="861"/>
    </row>
    <row r="431" spans="1:4">
      <c r="A431" s="861"/>
      <c r="B431" s="868"/>
      <c r="C431" s="868"/>
      <c r="D431" s="861"/>
    </row>
    <row r="432" spans="1:4">
      <c r="A432" s="861"/>
      <c r="B432" s="868"/>
      <c r="C432" s="868"/>
      <c r="D432" s="861"/>
    </row>
    <row r="433" spans="1:4">
      <c r="A433" s="861"/>
      <c r="B433" s="868"/>
      <c r="C433" s="868"/>
      <c r="D433" s="861"/>
    </row>
    <row r="434" spans="1:4">
      <c r="A434" s="861"/>
      <c r="B434" s="868"/>
      <c r="C434" s="868"/>
      <c r="D434" s="861"/>
    </row>
    <row r="435" spans="1:4">
      <c r="A435" s="861"/>
      <c r="B435" s="868"/>
      <c r="C435" s="868"/>
      <c r="D435" s="861"/>
    </row>
    <row r="436" spans="1:4">
      <c r="A436" s="861"/>
      <c r="B436" s="868"/>
      <c r="C436" s="868"/>
      <c r="D436" s="861"/>
    </row>
    <row r="437" spans="1:4">
      <c r="A437" s="861"/>
      <c r="B437" s="868"/>
      <c r="C437" s="868"/>
      <c r="D437" s="861"/>
    </row>
    <row r="438" spans="1:4">
      <c r="A438" s="861"/>
      <c r="B438" s="868"/>
      <c r="C438" s="868"/>
      <c r="D438" s="861"/>
    </row>
    <row r="439" spans="1:4">
      <c r="A439" s="861"/>
      <c r="B439" s="868"/>
      <c r="C439" s="868"/>
      <c r="D439" s="861"/>
    </row>
    <row r="440" spans="1:4">
      <c r="A440" s="861"/>
      <c r="B440" s="868"/>
      <c r="C440" s="868"/>
      <c r="D440" s="861"/>
    </row>
    <row r="441" spans="1:4">
      <c r="A441" s="861"/>
      <c r="B441" s="868"/>
      <c r="C441" s="868"/>
      <c r="D441" s="861"/>
    </row>
    <row r="442" spans="1:4">
      <c r="A442" s="861"/>
      <c r="B442" s="868"/>
      <c r="C442" s="868"/>
      <c r="D442" s="861"/>
    </row>
    <row r="443" spans="1:4">
      <c r="A443" s="861"/>
      <c r="B443" s="868"/>
      <c r="C443" s="868"/>
      <c r="D443" s="861"/>
    </row>
    <row r="444" spans="1:4">
      <c r="A444" s="861"/>
      <c r="B444" s="868"/>
      <c r="C444" s="868"/>
      <c r="D444" s="861"/>
    </row>
    <row r="445" spans="1:4">
      <c r="A445" s="861"/>
      <c r="B445" s="868"/>
      <c r="C445" s="868"/>
      <c r="D445" s="861"/>
    </row>
    <row r="446" spans="1:4">
      <c r="A446" s="861"/>
      <c r="B446" s="868"/>
      <c r="C446" s="868"/>
      <c r="D446" s="861"/>
    </row>
    <row r="447" spans="1:4">
      <c r="A447" s="861"/>
      <c r="B447" s="868"/>
      <c r="C447" s="868"/>
      <c r="D447" s="861"/>
    </row>
    <row r="448" spans="1:4">
      <c r="A448" s="861"/>
      <c r="B448" s="868"/>
      <c r="C448" s="868"/>
      <c r="D448" s="861"/>
    </row>
    <row r="449" spans="1:4">
      <c r="A449" s="861"/>
      <c r="B449" s="868"/>
      <c r="C449" s="868"/>
      <c r="D449" s="861"/>
    </row>
    <row r="450" spans="1:4">
      <c r="A450" s="861"/>
      <c r="B450" s="868"/>
      <c r="C450" s="868"/>
      <c r="D450" s="861"/>
    </row>
    <row r="451" spans="1:4">
      <c r="A451" s="861"/>
      <c r="B451" s="868"/>
      <c r="C451" s="868"/>
      <c r="D451" s="861"/>
    </row>
    <row r="452" spans="1:4">
      <c r="A452" s="861"/>
      <c r="B452" s="868"/>
      <c r="C452" s="868"/>
      <c r="D452" s="861"/>
    </row>
    <row r="453" spans="1:4">
      <c r="A453" s="861"/>
      <c r="B453" s="868"/>
      <c r="C453" s="868"/>
      <c r="D453" s="861"/>
    </row>
    <row r="454" spans="1:4">
      <c r="A454" s="861"/>
      <c r="B454" s="868"/>
      <c r="C454" s="868"/>
      <c r="D454" s="861"/>
    </row>
    <row r="455" spans="1:4">
      <c r="A455" s="861"/>
      <c r="B455" s="868"/>
      <c r="C455" s="868"/>
      <c r="D455" s="861"/>
    </row>
    <row r="456" spans="1:4">
      <c r="A456" s="861"/>
      <c r="B456" s="868"/>
      <c r="C456" s="868"/>
      <c r="D456" s="861"/>
    </row>
    <row r="457" spans="1:4">
      <c r="A457" s="861"/>
      <c r="B457" s="868"/>
      <c r="C457" s="868"/>
      <c r="D457" s="861"/>
    </row>
    <row r="458" spans="1:4">
      <c r="A458" s="861"/>
      <c r="B458" s="868"/>
      <c r="C458" s="868"/>
      <c r="D458" s="861"/>
    </row>
    <row r="459" spans="1:4">
      <c r="A459" s="861"/>
      <c r="B459" s="868"/>
      <c r="C459" s="868"/>
      <c r="D459" s="861"/>
    </row>
    <row r="460" spans="1:4">
      <c r="A460" s="861"/>
      <c r="B460" s="868"/>
      <c r="C460" s="868"/>
      <c r="D460" s="861"/>
    </row>
    <row r="461" spans="1:4">
      <c r="A461" s="861"/>
      <c r="B461" s="868"/>
      <c r="C461" s="868"/>
      <c r="D461" s="861"/>
    </row>
    <row r="462" spans="1:4">
      <c r="A462" s="861"/>
      <c r="B462" s="868"/>
      <c r="C462" s="868"/>
      <c r="D462" s="861"/>
    </row>
    <row r="463" spans="1:4">
      <c r="A463" s="861"/>
      <c r="B463" s="868"/>
      <c r="C463" s="868"/>
      <c r="D463" s="861"/>
    </row>
    <row r="464" spans="1:4">
      <c r="A464" s="861"/>
      <c r="B464" s="868"/>
      <c r="C464" s="868"/>
      <c r="D464" s="861"/>
    </row>
    <row r="465" spans="1:4">
      <c r="A465" s="861"/>
      <c r="B465" s="868"/>
      <c r="C465" s="868"/>
      <c r="D465" s="861"/>
    </row>
    <row r="466" spans="1:4">
      <c r="A466" s="861"/>
      <c r="B466" s="868"/>
      <c r="C466" s="868"/>
      <c r="D466" s="861"/>
    </row>
    <row r="467" spans="1:4">
      <c r="A467" s="861"/>
      <c r="B467" s="868"/>
      <c r="C467" s="868"/>
      <c r="D467" s="861"/>
    </row>
    <row r="468" spans="1:4">
      <c r="A468" s="861"/>
      <c r="B468" s="868"/>
      <c r="C468" s="868"/>
      <c r="D468" s="861"/>
    </row>
    <row r="469" spans="1:4">
      <c r="A469" s="861"/>
      <c r="B469" s="868"/>
      <c r="C469" s="868"/>
      <c r="D469" s="861"/>
    </row>
    <row r="470" spans="1:4">
      <c r="A470" s="861"/>
      <c r="B470" s="868"/>
      <c r="C470" s="868"/>
      <c r="D470" s="861"/>
    </row>
    <row r="471" spans="1:4">
      <c r="A471" s="861"/>
      <c r="B471" s="868"/>
      <c r="C471" s="868"/>
      <c r="D471" s="861"/>
    </row>
    <row r="472" spans="1:4">
      <c r="A472" s="861"/>
      <c r="B472" s="868"/>
      <c r="C472" s="868"/>
      <c r="D472" s="861"/>
    </row>
    <row r="473" spans="1:4">
      <c r="A473" s="861"/>
      <c r="B473" s="868"/>
      <c r="C473" s="868"/>
      <c r="D473" s="861"/>
    </row>
    <row r="474" spans="1:4">
      <c r="A474" s="861"/>
      <c r="B474" s="868"/>
      <c r="C474" s="868"/>
      <c r="D474" s="861"/>
    </row>
    <row r="475" spans="1:4">
      <c r="A475" s="861"/>
      <c r="B475" s="868"/>
      <c r="C475" s="868"/>
      <c r="D475" s="861"/>
    </row>
    <row r="476" spans="1:4">
      <c r="A476" s="861"/>
      <c r="B476" s="868"/>
      <c r="C476" s="868"/>
      <c r="D476" s="861"/>
    </row>
    <row r="477" spans="1:4">
      <c r="A477" s="861"/>
      <c r="B477" s="868"/>
      <c r="C477" s="868"/>
      <c r="D477" s="861"/>
    </row>
    <row r="478" spans="1:4">
      <c r="A478" s="861"/>
      <c r="B478" s="868"/>
      <c r="C478" s="868"/>
      <c r="D478" s="861"/>
    </row>
    <row r="479" spans="1:4">
      <c r="A479" s="861"/>
      <c r="B479" s="868"/>
      <c r="C479" s="868"/>
      <c r="D479" s="861"/>
    </row>
    <row r="480" spans="1:4">
      <c r="A480" s="861"/>
      <c r="B480" s="868"/>
      <c r="C480" s="868"/>
      <c r="D480" s="861"/>
    </row>
    <row r="481" spans="1:4">
      <c r="A481" s="861"/>
      <c r="B481" s="868"/>
      <c r="C481" s="868"/>
      <c r="D481" s="861"/>
    </row>
    <row r="482" spans="1:4">
      <c r="A482" s="861"/>
      <c r="B482" s="868"/>
      <c r="C482" s="868"/>
      <c r="D482" s="861"/>
    </row>
    <row r="483" spans="1:4">
      <c r="A483" s="861"/>
      <c r="B483" s="868"/>
      <c r="C483" s="868"/>
      <c r="D483" s="861"/>
    </row>
    <row r="484" spans="1:4">
      <c r="A484" s="861"/>
      <c r="B484" s="868"/>
      <c r="C484" s="868"/>
      <c r="D484" s="861"/>
    </row>
    <row r="485" spans="1:4">
      <c r="A485" s="861"/>
      <c r="B485" s="868"/>
      <c r="C485" s="868"/>
      <c r="D485" s="861"/>
    </row>
    <row r="486" spans="1:4">
      <c r="A486" s="861"/>
      <c r="B486" s="868"/>
      <c r="C486" s="868"/>
      <c r="D486" s="861"/>
    </row>
    <row r="487" spans="1:4">
      <c r="A487" s="861"/>
      <c r="B487" s="868"/>
      <c r="C487" s="868"/>
      <c r="D487" s="861"/>
    </row>
    <row r="488" spans="1:4">
      <c r="A488" s="861"/>
      <c r="B488" s="868"/>
      <c r="C488" s="868"/>
      <c r="D488" s="861"/>
    </row>
    <row r="489" spans="1:4">
      <c r="A489" s="861"/>
      <c r="B489" s="868"/>
      <c r="C489" s="868"/>
      <c r="D489" s="861"/>
    </row>
    <row r="490" spans="1:4">
      <c r="A490" s="861"/>
      <c r="B490" s="868"/>
      <c r="C490" s="868"/>
      <c r="D490" s="861"/>
    </row>
    <row r="491" spans="1:4">
      <c r="A491" s="861"/>
      <c r="B491" s="868"/>
      <c r="C491" s="868"/>
      <c r="D491" s="861"/>
    </row>
    <row r="492" spans="1:4">
      <c r="A492" s="861"/>
      <c r="B492" s="868"/>
      <c r="C492" s="868"/>
      <c r="D492" s="861"/>
    </row>
    <row r="493" spans="1:4">
      <c r="A493" s="861"/>
      <c r="B493" s="868"/>
      <c r="C493" s="868"/>
      <c r="D493" s="861"/>
    </row>
    <row r="494" spans="1:4">
      <c r="A494" s="861"/>
      <c r="B494" s="868"/>
      <c r="C494" s="868"/>
      <c r="D494" s="861"/>
    </row>
    <row r="495" spans="1:4">
      <c r="A495" s="861"/>
      <c r="B495" s="868"/>
      <c r="C495" s="868"/>
      <c r="D495" s="861"/>
    </row>
    <row r="496" spans="1:4">
      <c r="A496" s="861"/>
      <c r="B496" s="868"/>
      <c r="C496" s="868"/>
      <c r="D496" s="861"/>
    </row>
    <row r="497" spans="1:4">
      <c r="A497" s="861"/>
      <c r="B497" s="868"/>
      <c r="C497" s="868"/>
      <c r="D497" s="861"/>
    </row>
    <row r="498" spans="1:4">
      <c r="A498" s="861"/>
      <c r="B498" s="868"/>
      <c r="C498" s="868"/>
      <c r="D498" s="861"/>
    </row>
    <row r="499" spans="1:4">
      <c r="A499" s="861"/>
      <c r="B499" s="868"/>
      <c r="C499" s="868"/>
      <c r="D499" s="861"/>
    </row>
    <row r="500" spans="1:4">
      <c r="A500" s="861"/>
      <c r="B500" s="868"/>
      <c r="C500" s="868"/>
      <c r="D500" s="861"/>
    </row>
    <row r="501" spans="1:4">
      <c r="A501" s="861"/>
      <c r="B501" s="868"/>
      <c r="C501" s="868"/>
      <c r="D501" s="861"/>
    </row>
    <row r="502" spans="1:4">
      <c r="A502" s="861"/>
      <c r="B502" s="868"/>
      <c r="C502" s="868"/>
      <c r="D502" s="861"/>
    </row>
    <row r="503" spans="1:4">
      <c r="A503" s="861"/>
      <c r="B503" s="868"/>
      <c r="C503" s="868"/>
      <c r="D503" s="861"/>
    </row>
    <row r="504" spans="1:4">
      <c r="A504" s="861"/>
      <c r="B504" s="868"/>
      <c r="C504" s="868"/>
      <c r="D504" s="861"/>
    </row>
    <row r="505" spans="1:4">
      <c r="A505" s="861"/>
      <c r="B505" s="868"/>
      <c r="C505" s="868"/>
      <c r="D505" s="861"/>
    </row>
    <row r="506" spans="1:4">
      <c r="A506" s="861"/>
      <c r="B506" s="868"/>
      <c r="C506" s="868"/>
      <c r="D506" s="861"/>
    </row>
    <row r="507" spans="1:4">
      <c r="A507" s="861"/>
      <c r="B507" s="868"/>
      <c r="C507" s="868"/>
      <c r="D507" s="861"/>
    </row>
    <row r="508" spans="1:4">
      <c r="A508" s="861"/>
      <c r="B508" s="868"/>
      <c r="C508" s="868"/>
      <c r="D508" s="861"/>
    </row>
    <row r="509" spans="1:4">
      <c r="A509" s="861"/>
      <c r="B509" s="868"/>
      <c r="C509" s="868"/>
      <c r="D509" s="861"/>
    </row>
    <row r="510" spans="1:4">
      <c r="A510" s="861"/>
      <c r="B510" s="868"/>
      <c r="C510" s="868"/>
      <c r="D510" s="861"/>
    </row>
    <row r="511" spans="1:4">
      <c r="A511" s="861"/>
      <c r="B511" s="868"/>
      <c r="C511" s="868"/>
      <c r="D511" s="861"/>
    </row>
    <row r="512" spans="1:4">
      <c r="A512" s="861"/>
      <c r="B512" s="868"/>
      <c r="C512" s="868"/>
      <c r="D512" s="861"/>
    </row>
    <row r="513" spans="1:4">
      <c r="A513" s="861"/>
      <c r="B513" s="868"/>
      <c r="C513" s="868"/>
      <c r="D513" s="861"/>
    </row>
    <row r="514" spans="1:4">
      <c r="A514" s="861"/>
      <c r="B514" s="868"/>
      <c r="C514" s="868"/>
      <c r="D514" s="861"/>
    </row>
    <row r="515" spans="1:4">
      <c r="A515" s="861"/>
      <c r="B515" s="868"/>
      <c r="C515" s="868"/>
      <c r="D515" s="861"/>
    </row>
    <row r="516" spans="1:4">
      <c r="A516" s="861"/>
      <c r="B516" s="868"/>
      <c r="C516" s="868"/>
      <c r="D516" s="861"/>
    </row>
    <row r="517" spans="1:4">
      <c r="A517" s="861"/>
      <c r="B517" s="868"/>
      <c r="C517" s="868"/>
      <c r="D517" s="861"/>
    </row>
    <row r="518" spans="1:4">
      <c r="A518" s="861"/>
      <c r="B518" s="868"/>
      <c r="C518" s="868"/>
      <c r="D518" s="861"/>
    </row>
    <row r="519" spans="1:4">
      <c r="A519" s="861"/>
      <c r="B519" s="868"/>
      <c r="C519" s="868"/>
      <c r="D519" s="861"/>
    </row>
    <row r="520" spans="1:4">
      <c r="A520" s="861"/>
      <c r="B520" s="868"/>
      <c r="C520" s="868"/>
      <c r="D520" s="861"/>
    </row>
    <row r="521" spans="1:4">
      <c r="A521" s="861"/>
      <c r="B521" s="868"/>
      <c r="C521" s="868"/>
      <c r="D521" s="861"/>
    </row>
    <row r="522" spans="1:4">
      <c r="A522" s="861"/>
      <c r="B522" s="868"/>
      <c r="C522" s="868"/>
      <c r="D522" s="861"/>
    </row>
    <row r="523" spans="1:4">
      <c r="A523" s="861"/>
      <c r="B523" s="868"/>
      <c r="C523" s="868"/>
      <c r="D523" s="861"/>
    </row>
    <row r="524" spans="1:4">
      <c r="A524" s="861"/>
      <c r="B524" s="868"/>
      <c r="C524" s="868"/>
      <c r="D524" s="861"/>
    </row>
    <row r="525" spans="1:4">
      <c r="A525" s="861"/>
      <c r="B525" s="868"/>
      <c r="C525" s="868"/>
      <c r="D525" s="861"/>
    </row>
    <row r="526" spans="1:4">
      <c r="A526" s="861"/>
      <c r="B526" s="868"/>
      <c r="C526" s="868"/>
      <c r="D526" s="861"/>
    </row>
    <row r="527" spans="1:4">
      <c r="A527" s="861"/>
      <c r="B527" s="868"/>
      <c r="C527" s="868"/>
      <c r="D527" s="861"/>
    </row>
    <row r="528" spans="1:4">
      <c r="A528" s="861"/>
      <c r="B528" s="868"/>
      <c r="C528" s="868"/>
      <c r="D528" s="861"/>
    </row>
    <row r="529" spans="1:4">
      <c r="A529" s="861"/>
      <c r="B529" s="868"/>
      <c r="C529" s="868"/>
      <c r="D529" s="861"/>
    </row>
    <row r="530" spans="1:4">
      <c r="A530" s="861"/>
      <c r="B530" s="868"/>
      <c r="C530" s="868"/>
      <c r="D530" s="861"/>
    </row>
    <row r="531" spans="1:4">
      <c r="A531" s="861"/>
      <c r="B531" s="868"/>
      <c r="C531" s="868"/>
      <c r="D531" s="861"/>
    </row>
    <row r="532" spans="1:4">
      <c r="A532" s="861"/>
      <c r="B532" s="868"/>
      <c r="C532" s="868"/>
      <c r="D532" s="861"/>
    </row>
    <row r="533" spans="1:4">
      <c r="A533" s="861"/>
      <c r="B533" s="868"/>
      <c r="C533" s="868"/>
      <c r="D533" s="861"/>
    </row>
    <row r="534" spans="1:4">
      <c r="A534" s="861"/>
      <c r="B534" s="868"/>
      <c r="C534" s="868"/>
      <c r="D534" s="861"/>
    </row>
    <row r="535" spans="1:4">
      <c r="A535" s="861"/>
      <c r="B535" s="868"/>
      <c r="C535" s="868"/>
      <c r="D535" s="861"/>
    </row>
    <row r="536" spans="1:4">
      <c r="A536" s="861"/>
      <c r="B536" s="868"/>
      <c r="C536" s="868"/>
      <c r="D536" s="861"/>
    </row>
    <row r="537" spans="1:4">
      <c r="A537" s="861"/>
      <c r="B537" s="868"/>
      <c r="C537" s="868"/>
      <c r="D537" s="861"/>
    </row>
    <row r="538" spans="1:4">
      <c r="A538" s="861"/>
      <c r="B538" s="868"/>
      <c r="C538" s="868"/>
      <c r="D538" s="861"/>
    </row>
    <row r="539" spans="1:4">
      <c r="A539" s="861"/>
      <c r="B539" s="868"/>
      <c r="C539" s="868"/>
      <c r="D539" s="861"/>
    </row>
    <row r="540" spans="1:4">
      <c r="A540" s="861"/>
      <c r="B540" s="861"/>
      <c r="C540" s="861"/>
      <c r="D540" s="861"/>
    </row>
    <row r="541" spans="1:4">
      <c r="A541" s="861"/>
      <c r="B541" s="861"/>
      <c r="C541" s="861"/>
      <c r="D541" s="861"/>
    </row>
    <row r="542" spans="1:4">
      <c r="A542" s="861"/>
      <c r="B542" s="861"/>
      <c r="C542" s="861"/>
      <c r="D542" s="861"/>
    </row>
    <row r="543" spans="1:4">
      <c r="A543" s="861"/>
      <c r="B543" s="861"/>
      <c r="C543" s="861"/>
      <c r="D543" s="861"/>
    </row>
    <row r="544" spans="1:4">
      <c r="A544" s="861"/>
      <c r="B544" s="861"/>
      <c r="C544" s="861"/>
      <c r="D544" s="861"/>
    </row>
    <row r="545" spans="1:4">
      <c r="A545" s="861"/>
      <c r="B545" s="861"/>
      <c r="C545" s="861"/>
      <c r="D545" s="861"/>
    </row>
    <row r="546" spans="1:4">
      <c r="A546" s="861"/>
      <c r="B546" s="861"/>
      <c r="C546" s="861"/>
      <c r="D546" s="861"/>
    </row>
    <row r="547" spans="1:4">
      <c r="A547" s="861"/>
      <c r="B547" s="861"/>
      <c r="C547" s="861"/>
      <c r="D547" s="861"/>
    </row>
    <row r="548" spans="1:4">
      <c r="A548" s="861"/>
      <c r="B548" s="861"/>
      <c r="C548" s="861"/>
      <c r="D548" s="861"/>
    </row>
    <row r="549" spans="1:4">
      <c r="A549" s="861"/>
      <c r="B549" s="861"/>
      <c r="C549" s="861"/>
      <c r="D549" s="861"/>
    </row>
    <row r="550" spans="1:4">
      <c r="A550" s="861"/>
      <c r="B550" s="861"/>
      <c r="C550" s="861"/>
      <c r="D550" s="861"/>
    </row>
    <row r="551" spans="1:4">
      <c r="A551" s="861"/>
      <c r="B551" s="861"/>
      <c r="C551" s="861"/>
      <c r="D551" s="861"/>
    </row>
    <row r="552" spans="1:4">
      <c r="A552" s="861"/>
      <c r="B552" s="861"/>
      <c r="C552" s="861"/>
      <c r="D552" s="861"/>
    </row>
    <row r="553" spans="1:4">
      <c r="A553" s="861"/>
      <c r="B553" s="861"/>
      <c r="C553" s="861"/>
      <c r="D553" s="861"/>
    </row>
    <row r="554" spans="1:4">
      <c r="A554" s="861"/>
      <c r="B554" s="861"/>
      <c r="C554" s="861"/>
      <c r="D554" s="861"/>
    </row>
    <row r="555" spans="1:4">
      <c r="A555" s="861"/>
      <c r="B555" s="861"/>
      <c r="C555" s="861"/>
      <c r="D555" s="861"/>
    </row>
    <row r="556" spans="1:4">
      <c r="A556" s="861"/>
      <c r="B556" s="861"/>
      <c r="C556" s="861"/>
      <c r="D556" s="861"/>
    </row>
    <row r="557" spans="1:4">
      <c r="A557" s="861"/>
      <c r="B557" s="861"/>
      <c r="C557" s="861"/>
      <c r="D557" s="861"/>
    </row>
    <row r="558" spans="1:4">
      <c r="A558" s="861"/>
      <c r="B558" s="861"/>
      <c r="C558" s="861"/>
      <c r="D558" s="861"/>
    </row>
    <row r="559" spans="1:4">
      <c r="A559" s="861"/>
      <c r="B559" s="861"/>
      <c r="C559" s="861"/>
      <c r="D559" s="861"/>
    </row>
    <row r="560" spans="1:4">
      <c r="A560" s="861"/>
      <c r="B560" s="861"/>
      <c r="C560" s="861"/>
      <c r="D560" s="861"/>
    </row>
    <row r="561" spans="1:4">
      <c r="A561" s="861"/>
      <c r="B561" s="861"/>
      <c r="C561" s="861"/>
      <c r="D561" s="861"/>
    </row>
    <row r="562" spans="1:4">
      <c r="A562" s="861"/>
      <c r="B562" s="861"/>
      <c r="C562" s="861"/>
      <c r="D562" s="861"/>
    </row>
    <row r="563" spans="1:4">
      <c r="A563" s="861"/>
      <c r="B563" s="861"/>
      <c r="C563" s="861"/>
      <c r="D563" s="861"/>
    </row>
    <row r="564" spans="1:4">
      <c r="A564" s="861"/>
      <c r="B564" s="861"/>
      <c r="C564" s="861"/>
      <c r="D564" s="861"/>
    </row>
    <row r="565" spans="1:4">
      <c r="A565" s="861"/>
      <c r="B565" s="861"/>
      <c r="C565" s="861"/>
      <c r="D565" s="861"/>
    </row>
    <row r="566" spans="1:4">
      <c r="A566" s="861"/>
      <c r="B566" s="861"/>
      <c r="C566" s="861"/>
      <c r="D566" s="861"/>
    </row>
    <row r="567" spans="1:4">
      <c r="A567" s="861"/>
      <c r="B567" s="861"/>
      <c r="C567" s="861"/>
      <c r="D567" s="861"/>
    </row>
    <row r="568" spans="1:4">
      <c r="A568" s="861"/>
      <c r="B568" s="861"/>
      <c r="C568" s="861"/>
      <c r="D568" s="861"/>
    </row>
    <row r="569" spans="1:4">
      <c r="A569" s="861"/>
      <c r="B569" s="861"/>
      <c r="C569" s="861"/>
      <c r="D569" s="861"/>
    </row>
    <row r="570" spans="1:4">
      <c r="A570" s="861"/>
      <c r="B570" s="861"/>
      <c r="C570" s="861"/>
      <c r="D570" s="861"/>
    </row>
    <row r="571" spans="1:4">
      <c r="A571" s="861"/>
      <c r="B571" s="861"/>
      <c r="C571" s="861"/>
      <c r="D571" s="861"/>
    </row>
    <row r="572" spans="1:4">
      <c r="A572" s="861"/>
      <c r="B572" s="861"/>
      <c r="C572" s="861"/>
      <c r="D572" s="861"/>
    </row>
    <row r="573" spans="1:4">
      <c r="A573" s="861"/>
      <c r="B573" s="861"/>
      <c r="C573" s="861"/>
      <c r="D573" s="861"/>
    </row>
    <row r="574" spans="1:4">
      <c r="A574" s="861"/>
      <c r="B574" s="861"/>
      <c r="C574" s="861"/>
      <c r="D574" s="861"/>
    </row>
    <row r="575" spans="1:4">
      <c r="A575" s="861"/>
      <c r="B575" s="861"/>
      <c r="C575" s="861"/>
      <c r="D575" s="861"/>
    </row>
    <row r="576" spans="1:4">
      <c r="A576" s="861"/>
      <c r="B576" s="861"/>
      <c r="C576" s="861"/>
      <c r="D576" s="861"/>
    </row>
    <row r="577" spans="1:4">
      <c r="A577" s="861"/>
      <c r="B577" s="861"/>
      <c r="C577" s="861"/>
      <c r="D577" s="861"/>
    </row>
    <row r="578" spans="1:4">
      <c r="A578" s="861"/>
      <c r="B578" s="861"/>
      <c r="C578" s="861"/>
      <c r="D578" s="861"/>
    </row>
    <row r="579" spans="1:4">
      <c r="A579" s="861"/>
      <c r="B579" s="861"/>
      <c r="C579" s="861"/>
      <c r="D579" s="861"/>
    </row>
    <row r="580" spans="1:4">
      <c r="A580" s="861"/>
      <c r="B580" s="861"/>
      <c r="C580" s="861"/>
      <c r="D580" s="861"/>
    </row>
    <row r="581" spans="1:4">
      <c r="A581" s="861"/>
      <c r="B581" s="861"/>
      <c r="C581" s="861"/>
      <c r="D581" s="861"/>
    </row>
    <row r="582" spans="1:4">
      <c r="A582" s="861"/>
      <c r="B582" s="861"/>
      <c r="C582" s="861"/>
      <c r="D582" s="861"/>
    </row>
    <row r="583" spans="1:4">
      <c r="A583" s="861"/>
      <c r="B583" s="861"/>
      <c r="C583" s="861"/>
      <c r="D583" s="861"/>
    </row>
    <row r="584" spans="1:4">
      <c r="A584" s="861"/>
      <c r="B584" s="861"/>
      <c r="C584" s="861"/>
      <c r="D584" s="861"/>
    </row>
    <row r="585" spans="1:4">
      <c r="A585" s="861"/>
      <c r="B585" s="861"/>
      <c r="C585" s="861"/>
      <c r="D585" s="861"/>
    </row>
    <row r="586" spans="1:4">
      <c r="A586" s="861"/>
      <c r="B586" s="861"/>
      <c r="C586" s="861"/>
      <c r="D586" s="861"/>
    </row>
    <row r="587" spans="1:4">
      <c r="A587" s="861"/>
      <c r="B587" s="861"/>
      <c r="C587" s="861"/>
      <c r="D587" s="861"/>
    </row>
    <row r="588" spans="1:4">
      <c r="A588" s="861"/>
      <c r="B588" s="861"/>
      <c r="C588" s="861"/>
      <c r="D588" s="861"/>
    </row>
    <row r="589" spans="1:4">
      <c r="A589" s="861"/>
      <c r="B589" s="861"/>
      <c r="C589" s="861"/>
      <c r="D589" s="861"/>
    </row>
    <row r="590" spans="1:4">
      <c r="A590" s="861"/>
      <c r="B590" s="861"/>
      <c r="C590" s="861"/>
      <c r="D590" s="861"/>
    </row>
    <row r="591" spans="1:4">
      <c r="A591" s="861"/>
      <c r="B591" s="861"/>
      <c r="C591" s="861"/>
      <c r="D591" s="861"/>
    </row>
    <row r="592" spans="1:4">
      <c r="A592" s="861"/>
      <c r="B592" s="861"/>
      <c r="C592" s="861"/>
      <c r="D592" s="861"/>
    </row>
    <row r="593" spans="1:4">
      <c r="A593" s="861"/>
      <c r="B593" s="861"/>
      <c r="C593" s="861"/>
      <c r="D593" s="861"/>
    </row>
    <row r="594" spans="1:4">
      <c r="A594" s="861"/>
      <c r="B594" s="861"/>
      <c r="C594" s="861"/>
      <c r="D594" s="861"/>
    </row>
    <row r="595" spans="1:4">
      <c r="A595" s="861"/>
      <c r="B595" s="861"/>
      <c r="C595" s="861"/>
      <c r="D595" s="861"/>
    </row>
    <row r="596" spans="1:4">
      <c r="A596" s="861"/>
      <c r="B596" s="861"/>
      <c r="C596" s="861"/>
      <c r="D596" s="861"/>
    </row>
    <row r="597" spans="1:4">
      <c r="A597" s="861"/>
      <c r="B597" s="861"/>
      <c r="C597" s="861"/>
      <c r="D597" s="861"/>
    </row>
    <row r="598" spans="1:4">
      <c r="A598" s="861"/>
      <c r="B598" s="861"/>
      <c r="C598" s="861"/>
      <c r="D598" s="861"/>
    </row>
    <row r="599" spans="1:4">
      <c r="A599" s="861"/>
      <c r="B599" s="861"/>
      <c r="C599" s="861"/>
      <c r="D599" s="861"/>
    </row>
    <row r="600" spans="1:4">
      <c r="A600" s="861"/>
      <c r="B600" s="861"/>
      <c r="C600" s="861"/>
      <c r="D600" s="861"/>
    </row>
    <row r="601" spans="1:4">
      <c r="A601" s="861"/>
      <c r="B601" s="861"/>
      <c r="C601" s="861"/>
      <c r="D601" s="861"/>
    </row>
    <row r="602" spans="1:4">
      <c r="A602" s="861"/>
      <c r="B602" s="861"/>
      <c r="C602" s="861"/>
      <c r="D602" s="861"/>
    </row>
    <row r="603" spans="1:4">
      <c r="A603" s="861"/>
      <c r="B603" s="861"/>
      <c r="C603" s="861"/>
      <c r="D603" s="861"/>
    </row>
    <row r="604" spans="1:4">
      <c r="A604" s="861"/>
      <c r="B604" s="861"/>
      <c r="C604" s="861"/>
      <c r="D604" s="861"/>
    </row>
    <row r="605" spans="1:4">
      <c r="A605" s="861"/>
      <c r="B605" s="861"/>
      <c r="C605" s="861"/>
      <c r="D605" s="861"/>
    </row>
    <row r="606" spans="1:4">
      <c r="A606" s="861"/>
      <c r="B606" s="861"/>
      <c r="C606" s="861"/>
      <c r="D606" s="861"/>
    </row>
    <row r="607" spans="1:4">
      <c r="A607" s="861"/>
      <c r="B607" s="861"/>
      <c r="C607" s="861"/>
      <c r="D607" s="861"/>
    </row>
    <row r="608" spans="1:4">
      <c r="A608" s="861"/>
      <c r="B608" s="861"/>
      <c r="C608" s="861"/>
      <c r="D608" s="861"/>
    </row>
    <row r="609" spans="1:4">
      <c r="A609" s="861"/>
      <c r="B609" s="861"/>
      <c r="C609" s="861"/>
      <c r="D609" s="861"/>
    </row>
    <row r="610" spans="1:4">
      <c r="A610" s="861"/>
      <c r="B610" s="861"/>
      <c r="C610" s="861"/>
      <c r="D610" s="861"/>
    </row>
    <row r="611" spans="1:4">
      <c r="A611" s="861"/>
      <c r="B611" s="861"/>
      <c r="C611" s="861"/>
      <c r="D611" s="861"/>
    </row>
    <row r="612" spans="1:4">
      <c r="A612" s="861"/>
      <c r="B612" s="861"/>
      <c r="C612" s="861"/>
      <c r="D612" s="861"/>
    </row>
    <row r="613" spans="1:4">
      <c r="A613" s="861"/>
      <c r="B613" s="861"/>
      <c r="C613" s="861"/>
      <c r="D613" s="861"/>
    </row>
    <row r="614" spans="1:4">
      <c r="A614" s="861"/>
      <c r="B614" s="861"/>
      <c r="C614" s="861"/>
      <c r="D614" s="861"/>
    </row>
    <row r="615" spans="1:4">
      <c r="A615" s="861"/>
      <c r="B615" s="861"/>
      <c r="C615" s="861"/>
      <c r="D615" s="861"/>
    </row>
    <row r="616" spans="1:4">
      <c r="A616" s="861"/>
      <c r="B616" s="861"/>
      <c r="C616" s="861"/>
      <c r="D616" s="861"/>
    </row>
    <row r="617" spans="1:4">
      <c r="A617" s="861"/>
      <c r="B617" s="861"/>
      <c r="C617" s="861"/>
      <c r="D617" s="861"/>
    </row>
    <row r="618" spans="1:4">
      <c r="A618" s="861"/>
      <c r="B618" s="861"/>
      <c r="C618" s="861"/>
      <c r="D618" s="861"/>
    </row>
    <row r="619" spans="1:4">
      <c r="A619" s="861"/>
      <c r="B619" s="861"/>
      <c r="C619" s="861"/>
      <c r="D619" s="861"/>
    </row>
    <row r="620" spans="1:4">
      <c r="A620" s="861"/>
      <c r="B620" s="861"/>
      <c r="C620" s="861"/>
      <c r="D620" s="861"/>
    </row>
    <row r="621" spans="1:4">
      <c r="A621" s="861"/>
      <c r="B621" s="861"/>
      <c r="C621" s="861"/>
      <c r="D621" s="861"/>
    </row>
    <row r="622" spans="1:4">
      <c r="A622" s="861"/>
      <c r="B622" s="861"/>
      <c r="C622" s="861"/>
      <c r="D622" s="861"/>
    </row>
    <row r="623" spans="1:4">
      <c r="A623" s="861"/>
      <c r="B623" s="861"/>
      <c r="C623" s="861"/>
      <c r="D623" s="861"/>
    </row>
    <row r="624" spans="1:4">
      <c r="A624" s="861"/>
      <c r="B624" s="861"/>
      <c r="C624" s="861"/>
      <c r="D624" s="861"/>
    </row>
    <row r="625" spans="1:4">
      <c r="A625" s="861"/>
      <c r="B625" s="861"/>
      <c r="C625" s="861"/>
      <c r="D625" s="861"/>
    </row>
    <row r="626" spans="1:4">
      <c r="A626" s="861"/>
      <c r="B626" s="861"/>
      <c r="C626" s="861"/>
      <c r="D626" s="861"/>
    </row>
    <row r="627" spans="1:4">
      <c r="A627" s="861"/>
      <c r="B627" s="861"/>
      <c r="C627" s="861"/>
      <c r="D627" s="861"/>
    </row>
    <row r="628" spans="1:4">
      <c r="A628" s="861"/>
      <c r="B628" s="861"/>
      <c r="C628" s="861"/>
      <c r="D628" s="861"/>
    </row>
    <row r="629" spans="1:4">
      <c r="A629" s="861"/>
      <c r="B629" s="861"/>
      <c r="C629" s="861"/>
      <c r="D629" s="861"/>
    </row>
    <row r="630" spans="1:4">
      <c r="A630" s="861"/>
      <c r="B630" s="861"/>
      <c r="C630" s="861"/>
      <c r="D630" s="861"/>
    </row>
    <row r="631" spans="1:4">
      <c r="A631" s="861"/>
      <c r="B631" s="861"/>
      <c r="C631" s="861"/>
      <c r="D631" s="861"/>
    </row>
    <row r="632" spans="1:4">
      <c r="A632" s="861"/>
      <c r="B632" s="861"/>
      <c r="C632" s="861"/>
      <c r="D632" s="861"/>
    </row>
    <row r="633" spans="1:4">
      <c r="A633" s="861"/>
      <c r="B633" s="861"/>
      <c r="C633" s="861"/>
      <c r="D633" s="861"/>
    </row>
    <row r="634" spans="1:4">
      <c r="A634" s="861"/>
      <c r="B634" s="861"/>
      <c r="C634" s="861"/>
      <c r="D634" s="861"/>
    </row>
    <row r="635" spans="1:4">
      <c r="A635" s="861"/>
      <c r="B635" s="861"/>
      <c r="C635" s="861"/>
      <c r="D635" s="861"/>
    </row>
    <row r="636" spans="1:4">
      <c r="A636" s="861"/>
      <c r="B636" s="861"/>
      <c r="C636" s="861"/>
      <c r="D636" s="861"/>
    </row>
    <row r="637" spans="1:4">
      <c r="A637" s="861"/>
      <c r="B637" s="861"/>
      <c r="C637" s="861"/>
      <c r="D637" s="861"/>
    </row>
    <row r="638" spans="1:4">
      <c r="A638" s="861"/>
      <c r="B638" s="861"/>
      <c r="C638" s="861"/>
      <c r="D638" s="861"/>
    </row>
    <row r="639" spans="1:4">
      <c r="A639" s="861"/>
      <c r="B639" s="861"/>
      <c r="C639" s="861"/>
      <c r="D639" s="861"/>
    </row>
    <row r="640" spans="1:4">
      <c r="A640" s="861"/>
      <c r="B640" s="861"/>
      <c r="C640" s="861"/>
      <c r="D640" s="861"/>
    </row>
    <row r="641" spans="1:4">
      <c r="A641" s="861"/>
      <c r="B641" s="861"/>
      <c r="C641" s="861"/>
      <c r="D641" s="861"/>
    </row>
    <row r="642" spans="1:4">
      <c r="A642" s="861"/>
      <c r="B642" s="861"/>
      <c r="C642" s="861"/>
      <c r="D642" s="861"/>
    </row>
    <row r="643" spans="1:4">
      <c r="A643" s="861"/>
      <c r="B643" s="861"/>
      <c r="C643" s="861"/>
      <c r="D643" s="861"/>
    </row>
    <row r="644" spans="1:4">
      <c r="A644" s="861"/>
      <c r="B644" s="861"/>
      <c r="C644" s="861"/>
      <c r="D644" s="861"/>
    </row>
    <row r="645" spans="1:4">
      <c r="A645" s="861"/>
      <c r="B645" s="861"/>
      <c r="C645" s="861"/>
      <c r="D645" s="861"/>
    </row>
    <row r="646" spans="1:4">
      <c r="A646" s="861"/>
      <c r="B646" s="861"/>
      <c r="C646" s="861"/>
      <c r="D646" s="861"/>
    </row>
    <row r="647" spans="1:4">
      <c r="A647" s="861"/>
      <c r="B647" s="861"/>
      <c r="C647" s="861"/>
      <c r="D647" s="861"/>
    </row>
    <row r="648" spans="1:4">
      <c r="A648" s="861"/>
      <c r="B648" s="861"/>
      <c r="C648" s="861"/>
      <c r="D648" s="861"/>
    </row>
    <row r="649" spans="1:4">
      <c r="A649" s="861"/>
      <c r="B649" s="861"/>
      <c r="C649" s="861"/>
      <c r="D649" s="861"/>
    </row>
    <row r="650" spans="1:4">
      <c r="A650" s="861"/>
      <c r="B650" s="861"/>
      <c r="C650" s="861"/>
      <c r="D650" s="861"/>
    </row>
    <row r="651" spans="1:4">
      <c r="A651" s="861"/>
      <c r="B651" s="861"/>
      <c r="C651" s="861"/>
      <c r="D651" s="861"/>
    </row>
    <row r="652" spans="1:4">
      <c r="A652" s="861"/>
      <c r="B652" s="861"/>
      <c r="C652" s="861"/>
      <c r="D652" s="861"/>
    </row>
    <row r="653" spans="1:4">
      <c r="A653" s="861"/>
      <c r="B653" s="861"/>
      <c r="C653" s="861"/>
      <c r="D653" s="861"/>
    </row>
    <row r="654" spans="1:4">
      <c r="A654" s="861"/>
      <c r="B654" s="861"/>
      <c r="C654" s="861"/>
      <c r="D654" s="861"/>
    </row>
    <row r="655" spans="1:4">
      <c r="A655" s="861"/>
      <c r="B655" s="861"/>
      <c r="C655" s="861"/>
      <c r="D655" s="861"/>
    </row>
    <row r="656" spans="1:4">
      <c r="A656" s="861"/>
      <c r="B656" s="861"/>
      <c r="C656" s="861"/>
      <c r="D656" s="861"/>
    </row>
    <row r="657" spans="1:4">
      <c r="A657" s="861"/>
      <c r="B657" s="861"/>
      <c r="C657" s="861"/>
      <c r="D657" s="861"/>
    </row>
    <row r="658" spans="1:4">
      <c r="A658" s="861"/>
      <c r="B658" s="861"/>
      <c r="C658" s="861"/>
      <c r="D658" s="861"/>
    </row>
    <row r="659" spans="1:4">
      <c r="A659" s="861"/>
      <c r="B659" s="861"/>
      <c r="C659" s="861"/>
      <c r="D659" s="861"/>
    </row>
    <row r="660" spans="1:4">
      <c r="A660" s="861"/>
      <c r="B660" s="861"/>
      <c r="C660" s="861"/>
      <c r="D660" s="861"/>
    </row>
    <row r="661" spans="1:4">
      <c r="A661" s="861"/>
      <c r="B661" s="861"/>
      <c r="C661" s="861"/>
      <c r="D661" s="861"/>
    </row>
    <row r="662" spans="1:4">
      <c r="A662" s="861"/>
      <c r="B662" s="861"/>
      <c r="C662" s="861"/>
      <c r="D662" s="861"/>
    </row>
    <row r="663" spans="1:4">
      <c r="A663" s="861"/>
      <c r="B663" s="861"/>
      <c r="C663" s="861"/>
      <c r="D663" s="861"/>
    </row>
    <row r="664" spans="1:4">
      <c r="A664" s="861"/>
      <c r="B664" s="861"/>
      <c r="C664" s="861"/>
      <c r="D664" s="861"/>
    </row>
    <row r="665" spans="1:4">
      <c r="A665" s="861"/>
      <c r="B665" s="861"/>
      <c r="C665" s="861"/>
      <c r="D665" s="861"/>
    </row>
    <row r="666" spans="1:4">
      <c r="A666" s="861"/>
      <c r="B666" s="861"/>
      <c r="C666" s="861"/>
      <c r="D666" s="861"/>
    </row>
    <row r="667" spans="1:4">
      <c r="A667" s="861"/>
      <c r="B667" s="861"/>
      <c r="C667" s="861"/>
      <c r="D667" s="861"/>
    </row>
    <row r="668" spans="1:4">
      <c r="A668" s="861"/>
      <c r="B668" s="861"/>
      <c r="C668" s="861"/>
      <c r="D668" s="861"/>
    </row>
    <row r="669" spans="1:4">
      <c r="A669" s="861"/>
      <c r="B669" s="861"/>
      <c r="C669" s="861"/>
      <c r="D669" s="861"/>
    </row>
    <row r="670" spans="1:4">
      <c r="A670" s="861"/>
      <c r="B670" s="861"/>
      <c r="C670" s="861"/>
      <c r="D670" s="861"/>
    </row>
    <row r="671" spans="1:4">
      <c r="A671" s="861"/>
      <c r="B671" s="861"/>
      <c r="C671" s="861"/>
      <c r="D671" s="861"/>
    </row>
    <row r="672" spans="1:4">
      <c r="A672" s="861"/>
      <c r="B672" s="861"/>
      <c r="C672" s="861"/>
      <c r="D672" s="861"/>
    </row>
    <row r="673" spans="1:4">
      <c r="A673" s="861"/>
      <c r="B673" s="861"/>
      <c r="C673" s="861"/>
      <c r="D673" s="861"/>
    </row>
    <row r="674" spans="1:4">
      <c r="A674" s="861"/>
      <c r="B674" s="861"/>
      <c r="C674" s="861"/>
      <c r="D674" s="861"/>
    </row>
    <row r="675" spans="1:4">
      <c r="A675" s="861"/>
      <c r="B675" s="861"/>
      <c r="C675" s="861"/>
      <c r="D675" s="861"/>
    </row>
    <row r="676" spans="1:4">
      <c r="A676" s="861"/>
      <c r="B676" s="861"/>
      <c r="C676" s="861"/>
      <c r="D676" s="861"/>
    </row>
    <row r="677" spans="1:4">
      <c r="A677" s="861"/>
      <c r="B677" s="861"/>
      <c r="C677" s="861"/>
      <c r="D677" s="861"/>
    </row>
    <row r="678" spans="1:4">
      <c r="A678" s="861"/>
      <c r="B678" s="861"/>
      <c r="C678" s="861"/>
      <c r="D678" s="861"/>
    </row>
    <row r="679" spans="1:4">
      <c r="A679" s="861"/>
      <c r="B679" s="861"/>
      <c r="C679" s="861"/>
      <c r="D679" s="861"/>
    </row>
    <row r="680" spans="1:4">
      <c r="A680" s="861"/>
      <c r="B680" s="861"/>
      <c r="C680" s="861"/>
      <c r="D680" s="861"/>
    </row>
    <row r="681" spans="1:4">
      <c r="A681" s="861"/>
      <c r="B681" s="861"/>
      <c r="C681" s="861"/>
      <c r="D681" s="861"/>
    </row>
    <row r="682" spans="1:4">
      <c r="A682" s="861"/>
      <c r="B682" s="861"/>
      <c r="C682" s="861"/>
      <c r="D682" s="861"/>
    </row>
    <row r="683" spans="1:4">
      <c r="A683" s="861"/>
      <c r="B683" s="861"/>
      <c r="C683" s="861"/>
      <c r="D683" s="861"/>
    </row>
    <row r="684" spans="1:4">
      <c r="A684" s="861"/>
      <c r="B684" s="861"/>
      <c r="C684" s="861"/>
      <c r="D684" s="861"/>
    </row>
    <row r="685" spans="1:4">
      <c r="A685" s="861"/>
      <c r="B685" s="861"/>
      <c r="C685" s="861"/>
      <c r="D685" s="861"/>
    </row>
    <row r="686" spans="1:4">
      <c r="A686" s="861"/>
      <c r="B686" s="861"/>
      <c r="C686" s="861"/>
      <c r="D686" s="861"/>
    </row>
    <row r="687" spans="1:4">
      <c r="A687" s="861"/>
      <c r="B687" s="861"/>
      <c r="C687" s="861"/>
      <c r="D687" s="861"/>
    </row>
    <row r="688" spans="1:4">
      <c r="A688" s="861"/>
      <c r="B688" s="861"/>
      <c r="C688" s="861"/>
      <c r="D688" s="861"/>
    </row>
    <row r="689" spans="1:4">
      <c r="A689" s="861"/>
      <c r="B689" s="861"/>
      <c r="C689" s="861"/>
      <c r="D689" s="861"/>
    </row>
    <row r="690" spans="1:4">
      <c r="A690" s="861"/>
      <c r="B690" s="861"/>
      <c r="C690" s="861"/>
      <c r="D690" s="861"/>
    </row>
    <row r="691" spans="1:4">
      <c r="A691" s="861"/>
      <c r="B691" s="861"/>
      <c r="C691" s="861"/>
      <c r="D691" s="861"/>
    </row>
    <row r="692" spans="1:4">
      <c r="A692" s="861"/>
      <c r="B692" s="861"/>
      <c r="C692" s="861"/>
      <c r="D692" s="861"/>
    </row>
    <row r="693" spans="1:4">
      <c r="A693" s="861"/>
      <c r="B693" s="861"/>
      <c r="C693" s="861"/>
      <c r="D693" s="861"/>
    </row>
    <row r="694" spans="1:4">
      <c r="A694" s="861"/>
      <c r="B694" s="861"/>
      <c r="C694" s="861"/>
      <c r="D694" s="861"/>
    </row>
    <row r="695" spans="1:4">
      <c r="A695" s="861"/>
      <c r="B695" s="861"/>
      <c r="C695" s="861"/>
      <c r="D695" s="861"/>
    </row>
    <row r="696" spans="1:4">
      <c r="A696" s="861"/>
      <c r="B696" s="861"/>
      <c r="C696" s="861"/>
      <c r="D696" s="861"/>
    </row>
    <row r="697" spans="1:4">
      <c r="A697" s="861"/>
      <c r="B697" s="861"/>
      <c r="C697" s="861"/>
      <c r="D697" s="861"/>
    </row>
    <row r="698" spans="1:4">
      <c r="A698" s="861"/>
      <c r="B698" s="861"/>
      <c r="C698" s="861"/>
      <c r="D698" s="861"/>
    </row>
    <row r="699" spans="1:4">
      <c r="A699" s="861"/>
      <c r="B699" s="861"/>
      <c r="C699" s="861"/>
      <c r="D699" s="861"/>
    </row>
    <row r="700" spans="1:4">
      <c r="A700" s="861"/>
      <c r="B700" s="861"/>
      <c r="C700" s="861"/>
      <c r="D700" s="861"/>
    </row>
    <row r="701" spans="1:4">
      <c r="A701" s="861"/>
      <c r="B701" s="861"/>
      <c r="C701" s="861"/>
      <c r="D701" s="861"/>
    </row>
    <row r="702" spans="1:4">
      <c r="A702" s="861"/>
      <c r="B702" s="861"/>
      <c r="C702" s="861"/>
      <c r="D702" s="861"/>
    </row>
    <row r="703" spans="1:4">
      <c r="A703" s="861"/>
      <c r="B703" s="861"/>
      <c r="C703" s="861"/>
      <c r="D703" s="861"/>
    </row>
    <row r="704" spans="1:4">
      <c r="A704" s="861"/>
      <c r="B704" s="861"/>
      <c r="C704" s="861"/>
      <c r="D704" s="861"/>
    </row>
    <row r="705" spans="1:4">
      <c r="A705" s="861"/>
      <c r="B705" s="861"/>
      <c r="C705" s="861"/>
      <c r="D705" s="861"/>
    </row>
    <row r="706" spans="1:4">
      <c r="A706" s="861"/>
      <c r="B706" s="861"/>
      <c r="C706" s="861"/>
      <c r="D706" s="861"/>
    </row>
    <row r="707" spans="1:4">
      <c r="A707" s="861"/>
      <c r="B707" s="861"/>
      <c r="C707" s="861"/>
      <c r="D707" s="861"/>
    </row>
    <row r="708" spans="1:4">
      <c r="A708" s="861"/>
      <c r="B708" s="861"/>
      <c r="C708" s="861"/>
      <c r="D708" s="861"/>
    </row>
    <row r="709" spans="1:4">
      <c r="A709" s="861"/>
      <c r="B709" s="861"/>
      <c r="C709" s="861"/>
      <c r="D709" s="861"/>
    </row>
    <row r="710" spans="1:4">
      <c r="A710" s="861"/>
      <c r="B710" s="861"/>
      <c r="C710" s="861"/>
      <c r="D710" s="861"/>
    </row>
    <row r="711" spans="1:4">
      <c r="A711" s="861"/>
      <c r="B711" s="861"/>
      <c r="C711" s="861"/>
      <c r="D711" s="861"/>
    </row>
    <row r="712" spans="1:4">
      <c r="A712" s="861"/>
      <c r="B712" s="861"/>
      <c r="C712" s="861"/>
      <c r="D712" s="861"/>
    </row>
    <row r="713" spans="1:4">
      <c r="A713" s="861"/>
      <c r="B713" s="861"/>
      <c r="C713" s="861"/>
      <c r="D713" s="861"/>
    </row>
    <row r="714" spans="1:4">
      <c r="A714" s="861"/>
      <c r="B714" s="861"/>
      <c r="C714" s="861"/>
      <c r="D714" s="861"/>
    </row>
    <row r="715" spans="1:4">
      <c r="A715" s="861"/>
      <c r="B715" s="861"/>
      <c r="C715" s="861"/>
      <c r="D715" s="861"/>
    </row>
    <row r="716" spans="1:4">
      <c r="A716" s="861"/>
      <c r="B716" s="861"/>
      <c r="C716" s="861"/>
      <c r="D716" s="861"/>
    </row>
    <row r="717" spans="1:4">
      <c r="A717" s="861"/>
      <c r="B717" s="861"/>
      <c r="C717" s="861"/>
      <c r="D717" s="861"/>
    </row>
    <row r="718" spans="1:4">
      <c r="A718" s="861"/>
      <c r="B718" s="861"/>
      <c r="C718" s="861"/>
      <c r="D718" s="861"/>
    </row>
    <row r="719" spans="1:4">
      <c r="A719" s="861"/>
      <c r="B719" s="861"/>
      <c r="C719" s="861"/>
      <c r="D719" s="861"/>
    </row>
    <row r="720" spans="1:4">
      <c r="A720" s="861"/>
      <c r="B720" s="861"/>
      <c r="C720" s="861"/>
      <c r="D720" s="861"/>
    </row>
    <row r="721" spans="1:4">
      <c r="A721" s="861"/>
      <c r="B721" s="861"/>
      <c r="C721" s="861"/>
      <c r="D721" s="861"/>
    </row>
    <row r="722" spans="1:4">
      <c r="A722" s="861"/>
      <c r="B722" s="861"/>
      <c r="C722" s="861"/>
      <c r="D722" s="861"/>
    </row>
    <row r="723" spans="1:4">
      <c r="A723" s="861"/>
      <c r="B723" s="861"/>
      <c r="C723" s="861"/>
      <c r="D723" s="861"/>
    </row>
    <row r="724" spans="1:4">
      <c r="A724" s="861"/>
      <c r="B724" s="861"/>
      <c r="C724" s="861"/>
      <c r="D724" s="861"/>
    </row>
    <row r="725" spans="1:4">
      <c r="A725" s="861"/>
      <c r="B725" s="861"/>
      <c r="C725" s="861"/>
      <c r="D725" s="861"/>
    </row>
    <row r="726" spans="1:4">
      <c r="A726" s="861"/>
      <c r="B726" s="861"/>
      <c r="C726" s="861"/>
      <c r="D726" s="861"/>
    </row>
    <row r="727" spans="1:4">
      <c r="A727" s="861"/>
      <c r="B727" s="861"/>
      <c r="C727" s="861"/>
      <c r="D727" s="861"/>
    </row>
    <row r="728" spans="1:4">
      <c r="A728" s="861"/>
      <c r="B728" s="861"/>
      <c r="C728" s="861"/>
      <c r="D728" s="861"/>
    </row>
    <row r="729" spans="1:4">
      <c r="A729" s="861"/>
      <c r="B729" s="861"/>
      <c r="C729" s="861"/>
      <c r="D729" s="861"/>
    </row>
    <row r="730" spans="1:4">
      <c r="A730" s="861"/>
      <c r="B730" s="861"/>
      <c r="C730" s="861"/>
      <c r="D730" s="861"/>
    </row>
    <row r="731" spans="1:4">
      <c r="A731" s="861"/>
      <c r="B731" s="861"/>
      <c r="C731" s="861"/>
      <c r="D731" s="861"/>
    </row>
    <row r="732" spans="1:4">
      <c r="A732" s="861"/>
      <c r="B732" s="861"/>
      <c r="C732" s="861"/>
      <c r="D732" s="861"/>
    </row>
    <row r="733" spans="1:4">
      <c r="A733" s="861"/>
      <c r="B733" s="861"/>
      <c r="C733" s="861"/>
      <c r="D733" s="861"/>
    </row>
    <row r="734" spans="1:4">
      <c r="A734" s="861"/>
      <c r="B734" s="861"/>
      <c r="C734" s="861"/>
      <c r="D734" s="861"/>
    </row>
    <row r="735" spans="1:4">
      <c r="A735" s="861"/>
      <c r="B735" s="861"/>
      <c r="C735" s="861"/>
      <c r="D735" s="861"/>
    </row>
    <row r="736" spans="1:4">
      <c r="A736" s="861"/>
      <c r="B736" s="861"/>
      <c r="C736" s="861"/>
      <c r="D736" s="861"/>
    </row>
    <row r="737" spans="1:4">
      <c r="A737" s="861"/>
      <c r="B737" s="861"/>
      <c r="C737" s="861"/>
      <c r="D737" s="861"/>
    </row>
    <row r="738" spans="1:4">
      <c r="A738" s="861"/>
      <c r="B738" s="861"/>
      <c r="C738" s="861"/>
      <c r="D738" s="861"/>
    </row>
    <row r="739" spans="1:4">
      <c r="A739" s="861"/>
      <c r="B739" s="861"/>
      <c r="C739" s="861"/>
      <c r="D739" s="861"/>
    </row>
    <row r="740" spans="1:4">
      <c r="A740" s="861"/>
      <c r="B740" s="861"/>
      <c r="C740" s="861"/>
      <c r="D740" s="861"/>
    </row>
    <row r="741" spans="1:4">
      <c r="A741" s="861"/>
      <c r="B741" s="861"/>
      <c r="C741" s="861"/>
      <c r="D741" s="861"/>
    </row>
    <row r="742" spans="1:4">
      <c r="A742" s="861"/>
      <c r="B742" s="861"/>
      <c r="C742" s="861"/>
      <c r="D742" s="861"/>
    </row>
    <row r="743" spans="1:4">
      <c r="A743" s="861"/>
      <c r="B743" s="861"/>
      <c r="C743" s="861"/>
      <c r="D743" s="861"/>
    </row>
    <row r="744" spans="1:4">
      <c r="A744" s="861"/>
      <c r="B744" s="861"/>
      <c r="C744" s="861"/>
      <c r="D744" s="861"/>
    </row>
    <row r="745" spans="1:4">
      <c r="A745" s="861"/>
      <c r="B745" s="861"/>
      <c r="C745" s="861"/>
      <c r="D745" s="861"/>
    </row>
    <row r="746" spans="1:4">
      <c r="A746" s="861"/>
      <c r="B746" s="861"/>
      <c r="C746" s="861"/>
      <c r="D746" s="861"/>
    </row>
    <row r="747" spans="1:4">
      <c r="A747" s="861"/>
      <c r="B747" s="861"/>
      <c r="C747" s="861"/>
      <c r="D747" s="861"/>
    </row>
    <row r="748" spans="1:4">
      <c r="A748" s="861"/>
      <c r="B748" s="861"/>
      <c r="C748" s="861"/>
      <c r="D748" s="861"/>
    </row>
    <row r="749" spans="1:4">
      <c r="A749" s="861"/>
      <c r="B749" s="861"/>
      <c r="C749" s="861"/>
      <c r="D749" s="861"/>
    </row>
    <row r="750" spans="1:4">
      <c r="A750" s="861"/>
      <c r="B750" s="861"/>
      <c r="C750" s="861"/>
      <c r="D750" s="861"/>
    </row>
    <row r="751" spans="1:4">
      <c r="A751" s="861"/>
      <c r="B751" s="861"/>
      <c r="C751" s="861"/>
      <c r="D751" s="861"/>
    </row>
    <row r="752" spans="1:4">
      <c r="A752" s="861"/>
      <c r="B752" s="861"/>
      <c r="C752" s="861"/>
      <c r="D752" s="861"/>
    </row>
    <row r="753" spans="1:4">
      <c r="A753" s="861"/>
      <c r="B753" s="861"/>
      <c r="C753" s="861"/>
      <c r="D753" s="861"/>
    </row>
    <row r="754" spans="1:4">
      <c r="A754" s="861"/>
      <c r="B754" s="861"/>
      <c r="C754" s="861"/>
      <c r="D754" s="861"/>
    </row>
    <row r="755" spans="1:4">
      <c r="A755" s="861"/>
      <c r="B755" s="861"/>
      <c r="C755" s="861"/>
      <c r="D755" s="861"/>
    </row>
    <row r="756" spans="1:4">
      <c r="A756" s="861"/>
      <c r="B756" s="861"/>
      <c r="C756" s="861"/>
      <c r="D756" s="861"/>
    </row>
    <row r="757" spans="1:4">
      <c r="A757" s="861"/>
      <c r="B757" s="861"/>
      <c r="C757" s="861"/>
      <c r="D757" s="861"/>
    </row>
    <row r="758" spans="1:4">
      <c r="A758" s="861"/>
      <c r="B758" s="861"/>
      <c r="C758" s="861"/>
      <c r="D758" s="861"/>
    </row>
    <row r="759" spans="1:4">
      <c r="A759" s="861"/>
      <c r="B759" s="861"/>
      <c r="C759" s="861"/>
      <c r="D759" s="861"/>
    </row>
  </sheetData>
  <hyperlinks>
    <hyperlink ref="A1" location="'Table of Contents'!A1" display="Return to Table of Contents" xr:uid="{254DC079-BD06-4355-9E2C-7B6B63C44CB3}"/>
    <hyperlink ref="A40" location="'Table of Contents'!A1" display="Return to Table of Contents" xr:uid="{B02F7CBC-3F2A-4B4E-9315-4683BC28FCC8}"/>
  </hyperlinks>
  <printOptions horizontalCentered="1"/>
  <pageMargins left="0.5" right="0.5" top="1" bottom="1" header="0.5" footer="0.5"/>
  <pageSetup scale="7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5381-F8AD-4343-B13B-1464626891D5}">
  <dimension ref="A1:DB40"/>
  <sheetViews>
    <sheetView showGridLines="0" showOutlineSymbols="0" topLeftCell="A14" zoomScale="80" zoomScaleNormal="80" workbookViewId="0">
      <selection activeCell="A39" sqref="A39"/>
    </sheetView>
  </sheetViews>
  <sheetFormatPr defaultColWidth="9.75" defaultRowHeight="15"/>
  <cols>
    <col min="1" max="1" width="33.375" style="741" customWidth="1"/>
    <col min="2" max="2" width="9.25" style="741" bestFit="1" customWidth="1"/>
    <col min="3" max="3" width="11.875" style="741" bestFit="1" customWidth="1"/>
    <col min="4" max="4" width="10.875" style="741" bestFit="1" customWidth="1"/>
    <col min="5" max="5" width="16.25" style="741" bestFit="1" customWidth="1"/>
    <col min="6" max="6" width="15.375" style="741" bestFit="1" customWidth="1"/>
    <col min="7" max="7" width="10" style="741" bestFit="1" customWidth="1"/>
    <col min="8" max="8" width="18" style="741" bestFit="1" customWidth="1"/>
    <col min="9" max="106" width="9.75" style="741"/>
    <col min="107" max="16384" width="9.75" style="783"/>
  </cols>
  <sheetData>
    <row r="1" spans="1:23" ht="18">
      <c r="A1" s="1023" t="s">
        <v>918</v>
      </c>
    </row>
    <row r="2" spans="1:23" ht="15.75">
      <c r="B2" s="742"/>
      <c r="C2" s="742"/>
      <c r="D2" s="742" t="s">
        <v>775</v>
      </c>
      <c r="F2" s="742"/>
      <c r="G2" s="742"/>
      <c r="H2" s="742"/>
    </row>
    <row r="3" spans="1:23" ht="15.75">
      <c r="B3" s="742"/>
      <c r="C3" s="742"/>
      <c r="D3" s="742" t="s">
        <v>863</v>
      </c>
      <c r="F3" s="742"/>
      <c r="G3" s="742"/>
      <c r="H3" s="742"/>
    </row>
    <row r="4" spans="1:23" ht="15.75">
      <c r="B4" s="742"/>
      <c r="C4" s="742"/>
      <c r="D4" s="742" t="s">
        <v>891</v>
      </c>
      <c r="F4" s="742"/>
      <c r="G4" s="742"/>
      <c r="H4" s="742"/>
    </row>
    <row r="5" spans="1:23" ht="15.75">
      <c r="A5" s="744"/>
      <c r="B5" s="744"/>
      <c r="C5" s="744"/>
      <c r="D5" s="744"/>
      <c r="E5" s="744"/>
      <c r="F5" s="744"/>
      <c r="G5" s="744"/>
      <c r="H5" s="744"/>
    </row>
    <row r="6" spans="1:23" ht="15.75">
      <c r="B6" s="742"/>
      <c r="C6" s="742"/>
      <c r="D6" s="742" t="s">
        <v>865</v>
      </c>
      <c r="F6" s="742"/>
      <c r="G6" s="742"/>
      <c r="H6" s="742"/>
    </row>
    <row r="7" spans="1:23" ht="16.5" customHeight="1" thickBot="1">
      <c r="A7" s="870"/>
      <c r="B7" s="871"/>
      <c r="C7" s="871"/>
      <c r="D7" s="871" t="s">
        <v>866</v>
      </c>
      <c r="E7" s="870"/>
      <c r="F7" s="871"/>
      <c r="G7" s="871"/>
      <c r="H7" s="871"/>
    </row>
    <row r="8" spans="1:23" ht="67.5" customHeight="1" thickBot="1">
      <c r="A8" s="872" t="s">
        <v>736</v>
      </c>
      <c r="B8" s="873" t="s">
        <v>867</v>
      </c>
      <c r="C8" s="874" t="s">
        <v>868</v>
      </c>
      <c r="D8" s="874" t="s">
        <v>869</v>
      </c>
      <c r="E8" s="874" t="s">
        <v>870</v>
      </c>
      <c r="F8" s="875" t="s">
        <v>871</v>
      </c>
      <c r="G8" s="747" t="s">
        <v>618</v>
      </c>
      <c r="H8" s="876" t="s">
        <v>872</v>
      </c>
    </row>
    <row r="9" spans="1:23">
      <c r="A9" s="877" t="s">
        <v>747</v>
      </c>
      <c r="B9" s="878">
        <v>91.79</v>
      </c>
      <c r="C9" s="879">
        <v>4.59</v>
      </c>
      <c r="D9" s="879">
        <v>9.18</v>
      </c>
      <c r="E9" s="879">
        <v>18.36</v>
      </c>
      <c r="F9" s="878">
        <v>4.59</v>
      </c>
      <c r="G9" s="880">
        <v>128.51</v>
      </c>
      <c r="H9" s="881">
        <v>3855.3</v>
      </c>
      <c r="J9" s="882"/>
      <c r="K9" s="882"/>
      <c r="L9" s="882"/>
      <c r="Q9" s="882"/>
      <c r="R9" s="882"/>
      <c r="S9" s="882"/>
      <c r="T9" s="882"/>
      <c r="U9" s="882"/>
      <c r="V9" s="882"/>
      <c r="W9" s="882"/>
    </row>
    <row r="10" spans="1:23">
      <c r="A10" s="883" t="s">
        <v>748</v>
      </c>
      <c r="B10" s="884">
        <v>91.79</v>
      </c>
      <c r="C10" s="885">
        <v>4.59</v>
      </c>
      <c r="D10" s="885">
        <v>9.18</v>
      </c>
      <c r="E10" s="885">
        <v>14.74</v>
      </c>
      <c r="F10" s="884">
        <v>4.59</v>
      </c>
      <c r="G10" s="886">
        <v>124.89</v>
      </c>
      <c r="H10" s="887">
        <v>3746.7</v>
      </c>
      <c r="J10" s="882"/>
      <c r="K10" s="882"/>
      <c r="L10" s="882"/>
      <c r="Q10" s="882"/>
      <c r="R10" s="882"/>
      <c r="S10" s="882"/>
      <c r="T10" s="882"/>
      <c r="U10" s="882"/>
      <c r="V10" s="882"/>
      <c r="W10" s="882"/>
    </row>
    <row r="11" spans="1:23">
      <c r="A11" s="883" t="s">
        <v>29</v>
      </c>
      <c r="B11" s="884">
        <v>95.45</v>
      </c>
      <c r="C11" s="885">
        <v>4.7699999999999996</v>
      </c>
      <c r="D11" s="885">
        <v>9.5399999999999991</v>
      </c>
      <c r="E11" s="885">
        <v>14.74</v>
      </c>
      <c r="F11" s="884">
        <v>4.7699999999999996</v>
      </c>
      <c r="G11" s="886">
        <v>129.26999999999998</v>
      </c>
      <c r="H11" s="887">
        <v>3878.1</v>
      </c>
      <c r="J11" s="882"/>
      <c r="K11" s="882"/>
      <c r="L11" s="882"/>
      <c r="Q11" s="882"/>
      <c r="R11" s="882"/>
      <c r="S11" s="882"/>
      <c r="T11" s="882"/>
      <c r="U11" s="882"/>
      <c r="V11" s="882"/>
      <c r="W11" s="882"/>
    </row>
    <row r="12" spans="1:23">
      <c r="A12" s="883" t="s">
        <v>750</v>
      </c>
      <c r="B12" s="884">
        <v>91.79</v>
      </c>
      <c r="C12" s="885">
        <v>5.5</v>
      </c>
      <c r="D12" s="885">
        <v>6</v>
      </c>
      <c r="E12" s="885">
        <v>8</v>
      </c>
      <c r="F12" s="888">
        <v>3.71</v>
      </c>
      <c r="G12" s="886">
        <v>115</v>
      </c>
      <c r="H12" s="887">
        <v>3450</v>
      </c>
      <c r="J12" s="882"/>
      <c r="K12" s="882"/>
      <c r="L12" s="882"/>
      <c r="Q12" s="882"/>
      <c r="R12" s="882"/>
      <c r="S12" s="882"/>
      <c r="T12" s="882"/>
      <c r="U12" s="882"/>
      <c r="V12" s="882"/>
      <c r="W12" s="882"/>
    </row>
    <row r="13" spans="1:23">
      <c r="A13" s="883" t="s">
        <v>751</v>
      </c>
      <c r="B13" s="884">
        <v>91.79</v>
      </c>
      <c r="C13" s="885">
        <v>4.5</v>
      </c>
      <c r="D13" s="885">
        <v>9</v>
      </c>
      <c r="E13" s="885">
        <v>10.53</v>
      </c>
      <c r="F13" s="884">
        <v>4.5</v>
      </c>
      <c r="G13" s="886">
        <v>120.32000000000001</v>
      </c>
      <c r="H13" s="887">
        <v>3609.6</v>
      </c>
      <c r="J13" s="882"/>
      <c r="K13" s="882"/>
      <c r="L13" s="882"/>
      <c r="Q13" s="882"/>
      <c r="R13" s="882"/>
      <c r="S13" s="882"/>
      <c r="T13" s="882"/>
      <c r="U13" s="882"/>
      <c r="V13" s="882"/>
      <c r="W13" s="882"/>
    </row>
    <row r="14" spans="1:23">
      <c r="A14" s="883" t="s">
        <v>752</v>
      </c>
      <c r="B14" s="884">
        <v>91.79</v>
      </c>
      <c r="C14" s="885">
        <v>4.59</v>
      </c>
      <c r="D14" s="885">
        <v>9.18</v>
      </c>
      <c r="E14" s="885">
        <v>13.56</v>
      </c>
      <c r="F14" s="888">
        <v>4.59</v>
      </c>
      <c r="G14" s="886">
        <v>123.71000000000001</v>
      </c>
      <c r="H14" s="887">
        <v>3711.3</v>
      </c>
      <c r="J14" s="882"/>
      <c r="K14" s="882"/>
      <c r="L14" s="882"/>
      <c r="Q14" s="882"/>
      <c r="R14" s="882"/>
      <c r="S14" s="882"/>
      <c r="T14" s="882"/>
      <c r="U14" s="882"/>
      <c r="V14" s="882"/>
      <c r="W14" s="882"/>
    </row>
    <row r="15" spans="1:23">
      <c r="A15" s="883" t="s">
        <v>873</v>
      </c>
      <c r="B15" s="884">
        <v>91.79</v>
      </c>
      <c r="C15" s="885">
        <v>4.59</v>
      </c>
      <c r="D15" s="885">
        <v>4.1500000000000004</v>
      </c>
      <c r="E15" s="885">
        <v>11.4</v>
      </c>
      <c r="F15" s="888">
        <v>4.59</v>
      </c>
      <c r="G15" s="886">
        <v>116.52000000000002</v>
      </c>
      <c r="H15" s="887">
        <v>3495.6</v>
      </c>
      <c r="J15" s="882"/>
      <c r="K15" s="882"/>
      <c r="L15" s="882"/>
      <c r="Q15" s="882"/>
      <c r="R15" s="882"/>
      <c r="S15" s="882"/>
      <c r="T15" s="882"/>
      <c r="U15" s="882"/>
      <c r="V15" s="882"/>
      <c r="W15" s="882"/>
    </row>
    <row r="16" spans="1:23">
      <c r="A16" s="883" t="s">
        <v>754</v>
      </c>
      <c r="B16" s="889">
        <v>91.79</v>
      </c>
      <c r="C16" s="885">
        <v>4.59</v>
      </c>
      <c r="D16" s="885">
        <v>9.18</v>
      </c>
      <c r="E16" s="885">
        <v>18.350000000000001</v>
      </c>
      <c r="F16" s="884">
        <v>4.59</v>
      </c>
      <c r="G16" s="886">
        <v>128.5</v>
      </c>
      <c r="H16" s="887">
        <v>3855</v>
      </c>
      <c r="J16" s="882"/>
      <c r="K16" s="882"/>
      <c r="L16" s="882"/>
      <c r="Q16" s="882"/>
      <c r="R16" s="882"/>
      <c r="S16" s="882"/>
      <c r="T16" s="882"/>
      <c r="U16" s="882"/>
      <c r="V16" s="882"/>
      <c r="W16" s="882"/>
    </row>
    <row r="17" spans="1:23">
      <c r="A17" s="883" t="s">
        <v>755</v>
      </c>
      <c r="B17" s="884">
        <v>91.79</v>
      </c>
      <c r="C17" s="885">
        <v>4.37</v>
      </c>
      <c r="D17" s="885">
        <v>4.37</v>
      </c>
      <c r="E17" s="885">
        <v>8.74</v>
      </c>
      <c r="F17" s="884">
        <v>4.37</v>
      </c>
      <c r="G17" s="886">
        <v>113.64000000000001</v>
      </c>
      <c r="H17" s="887">
        <v>3409.2</v>
      </c>
      <c r="J17" s="882"/>
      <c r="K17" s="882"/>
      <c r="L17" s="882"/>
      <c r="Q17" s="882"/>
      <c r="R17" s="882"/>
      <c r="S17" s="882"/>
      <c r="T17" s="882"/>
      <c r="U17" s="882"/>
      <c r="V17" s="882"/>
      <c r="W17" s="882"/>
    </row>
    <row r="18" spans="1:23">
      <c r="A18" s="883" t="s">
        <v>756</v>
      </c>
      <c r="B18" s="884">
        <v>91.79</v>
      </c>
      <c r="C18" s="885">
        <v>4.59</v>
      </c>
      <c r="D18" s="885">
        <v>9.18</v>
      </c>
      <c r="E18" s="885">
        <v>15.39</v>
      </c>
      <c r="F18" s="884">
        <v>4.59</v>
      </c>
      <c r="G18" s="886">
        <v>125.54</v>
      </c>
      <c r="H18" s="887">
        <v>3766.2</v>
      </c>
      <c r="J18" s="882"/>
      <c r="K18" s="882"/>
      <c r="L18" s="882"/>
      <c r="Q18" s="882"/>
      <c r="R18" s="882"/>
      <c r="S18" s="882"/>
      <c r="T18" s="882"/>
      <c r="U18" s="882"/>
      <c r="V18" s="882"/>
      <c r="W18" s="882"/>
    </row>
    <row r="19" spans="1:23">
      <c r="A19" s="883" t="s">
        <v>757</v>
      </c>
      <c r="B19" s="884">
        <v>91.79</v>
      </c>
      <c r="C19" s="885">
        <v>4.59</v>
      </c>
      <c r="D19" s="885">
        <v>5.39</v>
      </c>
      <c r="E19" s="885">
        <v>10.74</v>
      </c>
      <c r="F19" s="884">
        <v>4.59</v>
      </c>
      <c r="G19" s="886">
        <v>117.10000000000001</v>
      </c>
      <c r="H19" s="887">
        <v>3513</v>
      </c>
      <c r="J19" s="882"/>
      <c r="K19" s="882"/>
      <c r="L19" s="882"/>
      <c r="Q19" s="882"/>
      <c r="R19" s="882"/>
      <c r="S19" s="882"/>
      <c r="T19" s="882"/>
      <c r="U19" s="882"/>
      <c r="V19" s="882"/>
      <c r="W19" s="882"/>
    </row>
    <row r="20" spans="1:23">
      <c r="A20" s="883" t="s">
        <v>38</v>
      </c>
      <c r="B20" s="884">
        <v>91.79</v>
      </c>
      <c r="C20" s="885">
        <v>4.59</v>
      </c>
      <c r="D20" s="885">
        <v>9.18</v>
      </c>
      <c r="E20" s="885">
        <v>9.18</v>
      </c>
      <c r="F20" s="884">
        <v>4.59</v>
      </c>
      <c r="G20" s="886">
        <v>119.33000000000001</v>
      </c>
      <c r="H20" s="887">
        <v>3579.9</v>
      </c>
      <c r="J20" s="882"/>
      <c r="K20" s="882"/>
      <c r="L20" s="882"/>
      <c r="Q20" s="882"/>
      <c r="R20" s="882"/>
      <c r="S20" s="882"/>
      <c r="T20" s="882"/>
      <c r="U20" s="882"/>
      <c r="V20" s="882"/>
      <c r="W20" s="882"/>
    </row>
    <row r="21" spans="1:23">
      <c r="A21" s="883" t="s">
        <v>759</v>
      </c>
      <c r="B21" s="884">
        <v>91.79</v>
      </c>
      <c r="C21" s="885">
        <v>6.43</v>
      </c>
      <c r="D21" s="885">
        <v>7.56</v>
      </c>
      <c r="E21" s="885">
        <v>11.88</v>
      </c>
      <c r="F21" s="884">
        <v>4.59</v>
      </c>
      <c r="G21" s="886">
        <v>122.25</v>
      </c>
      <c r="H21" s="887">
        <v>3667.5</v>
      </c>
      <c r="J21" s="882"/>
      <c r="K21" s="882"/>
      <c r="L21" s="882"/>
      <c r="Q21" s="882"/>
      <c r="R21" s="882"/>
      <c r="S21" s="882"/>
      <c r="T21" s="882"/>
      <c r="U21" s="882"/>
      <c r="V21" s="882"/>
      <c r="W21" s="882"/>
    </row>
    <row r="22" spans="1:23">
      <c r="A22" s="883" t="s">
        <v>760</v>
      </c>
      <c r="B22" s="884">
        <v>91.79</v>
      </c>
      <c r="C22" s="885">
        <v>4.37</v>
      </c>
      <c r="D22" s="885">
        <v>6.55</v>
      </c>
      <c r="E22" s="885">
        <v>6.56</v>
      </c>
      <c r="F22" s="884">
        <v>2.81</v>
      </c>
      <c r="G22" s="886">
        <v>112.08000000000001</v>
      </c>
      <c r="H22" s="887">
        <v>3362.4</v>
      </c>
      <c r="J22" s="882"/>
      <c r="K22" s="882"/>
      <c r="L22" s="882"/>
      <c r="Q22" s="882"/>
      <c r="R22" s="882"/>
      <c r="S22" s="882"/>
      <c r="T22" s="882"/>
      <c r="U22" s="882"/>
      <c r="V22" s="882"/>
      <c r="W22" s="882"/>
    </row>
    <row r="23" spans="1:23">
      <c r="A23" s="883" t="s">
        <v>761</v>
      </c>
      <c r="B23" s="884">
        <v>91.79</v>
      </c>
      <c r="C23" s="885">
        <v>4.59</v>
      </c>
      <c r="D23" s="885">
        <v>9.18</v>
      </c>
      <c r="E23" s="885">
        <v>16.739999999999998</v>
      </c>
      <c r="F23" s="884">
        <v>4.59</v>
      </c>
      <c r="G23" s="886">
        <v>126.89</v>
      </c>
      <c r="H23" s="887">
        <v>3806.7</v>
      </c>
      <c r="J23" s="882"/>
      <c r="K23" s="882"/>
      <c r="L23" s="882"/>
      <c r="Q23" s="882"/>
      <c r="R23" s="882"/>
      <c r="S23" s="882"/>
      <c r="T23" s="882"/>
      <c r="U23" s="882"/>
      <c r="V23" s="882"/>
      <c r="W23" s="882"/>
    </row>
    <row r="24" spans="1:23">
      <c r="A24" s="883" t="s">
        <v>762</v>
      </c>
      <c r="B24" s="884">
        <v>91.79</v>
      </c>
      <c r="C24" s="885">
        <v>4.29</v>
      </c>
      <c r="D24" s="885">
        <v>6.55</v>
      </c>
      <c r="E24" s="885">
        <v>6.56</v>
      </c>
      <c r="F24" s="884">
        <v>2.81</v>
      </c>
      <c r="G24" s="886">
        <v>112.00000000000001</v>
      </c>
      <c r="H24" s="887">
        <v>3360</v>
      </c>
      <c r="J24" s="882"/>
      <c r="K24" s="882"/>
      <c r="L24" s="882"/>
      <c r="Q24" s="882"/>
      <c r="R24" s="882"/>
      <c r="S24" s="882"/>
      <c r="T24" s="882"/>
      <c r="U24" s="882"/>
      <c r="V24" s="882"/>
      <c r="W24" s="882"/>
    </row>
    <row r="25" spans="1:23">
      <c r="A25" s="883" t="s">
        <v>763</v>
      </c>
      <c r="B25" s="884">
        <v>91.79</v>
      </c>
      <c r="C25" s="885">
        <v>4.59</v>
      </c>
      <c r="D25" s="885">
        <v>6.88</v>
      </c>
      <c r="E25" s="885">
        <v>14.74</v>
      </c>
      <c r="F25" s="884">
        <v>4.59</v>
      </c>
      <c r="G25" s="886">
        <v>122.59</v>
      </c>
      <c r="H25" s="887">
        <v>3677.7</v>
      </c>
      <c r="J25" s="882"/>
      <c r="K25" s="882"/>
      <c r="L25" s="882"/>
      <c r="Q25" s="882"/>
      <c r="R25" s="882"/>
      <c r="S25" s="882"/>
      <c r="T25" s="882"/>
      <c r="U25" s="882"/>
      <c r="V25" s="882"/>
      <c r="W25" s="882"/>
    </row>
    <row r="26" spans="1:23">
      <c r="A26" s="883" t="s">
        <v>764</v>
      </c>
      <c r="B26" s="884">
        <v>91.79</v>
      </c>
      <c r="C26" s="885">
        <v>4.59</v>
      </c>
      <c r="D26" s="885">
        <v>9.18</v>
      </c>
      <c r="E26" s="885">
        <v>12.7</v>
      </c>
      <c r="F26" s="884">
        <v>4.59</v>
      </c>
      <c r="G26" s="886">
        <v>122.85000000000001</v>
      </c>
      <c r="H26" s="887">
        <v>3685.5</v>
      </c>
      <c r="J26" s="882"/>
      <c r="K26" s="882"/>
      <c r="L26" s="882"/>
      <c r="Q26" s="882"/>
      <c r="R26" s="882"/>
      <c r="S26" s="882"/>
      <c r="T26" s="882"/>
      <c r="U26" s="882"/>
      <c r="V26" s="882"/>
      <c r="W26" s="882"/>
    </row>
    <row r="27" spans="1:23">
      <c r="A27" s="883" t="s">
        <v>765</v>
      </c>
      <c r="B27" s="884">
        <v>91.79</v>
      </c>
      <c r="C27" s="885">
        <v>4.59</v>
      </c>
      <c r="D27" s="885">
        <v>9.18</v>
      </c>
      <c r="E27" s="885">
        <v>15.93</v>
      </c>
      <c r="F27" s="884">
        <v>4.59</v>
      </c>
      <c r="G27" s="886">
        <v>126.08000000000001</v>
      </c>
      <c r="H27" s="887">
        <v>3782.4</v>
      </c>
      <c r="J27" s="882"/>
      <c r="K27" s="882"/>
      <c r="L27" s="882"/>
      <c r="Q27" s="882"/>
      <c r="R27" s="882"/>
      <c r="S27" s="882"/>
      <c r="T27" s="882"/>
      <c r="U27" s="882"/>
      <c r="V27" s="882"/>
      <c r="W27" s="882"/>
    </row>
    <row r="28" spans="1:23">
      <c r="A28" s="883" t="s">
        <v>766</v>
      </c>
      <c r="B28" s="884">
        <v>91.79</v>
      </c>
      <c r="C28" s="885">
        <v>4.59</v>
      </c>
      <c r="D28" s="885">
        <v>9.18</v>
      </c>
      <c r="E28" s="885">
        <v>10.74</v>
      </c>
      <c r="F28" s="884">
        <v>4.59</v>
      </c>
      <c r="G28" s="886">
        <v>120.89</v>
      </c>
      <c r="H28" s="887">
        <v>3626.7</v>
      </c>
      <c r="J28" s="882"/>
      <c r="K28" s="882"/>
      <c r="L28" s="882"/>
      <c r="Q28" s="882"/>
      <c r="R28" s="882"/>
      <c r="S28" s="882"/>
      <c r="T28" s="882"/>
      <c r="U28" s="882"/>
      <c r="V28" s="882"/>
      <c r="W28" s="882"/>
    </row>
    <row r="29" spans="1:23">
      <c r="A29" s="883" t="s">
        <v>639</v>
      </c>
      <c r="B29" s="884">
        <v>91.79</v>
      </c>
      <c r="C29" s="885">
        <v>4.59</v>
      </c>
      <c r="D29" s="885">
        <v>9.18</v>
      </c>
      <c r="E29" s="885">
        <v>12.74</v>
      </c>
      <c r="F29" s="884">
        <v>4.59</v>
      </c>
      <c r="G29" s="886">
        <v>122.89</v>
      </c>
      <c r="H29" s="887">
        <v>3686.7</v>
      </c>
      <c r="J29" s="882"/>
      <c r="K29" s="882"/>
      <c r="L29" s="882"/>
      <c r="Q29" s="882"/>
      <c r="R29" s="882"/>
      <c r="S29" s="882"/>
      <c r="T29" s="882"/>
      <c r="U29" s="882"/>
      <c r="V29" s="882"/>
      <c r="W29" s="882"/>
    </row>
    <row r="30" spans="1:23">
      <c r="A30" s="883" t="s">
        <v>874</v>
      </c>
      <c r="B30" s="884">
        <v>91.79</v>
      </c>
      <c r="C30" s="885">
        <v>4.51</v>
      </c>
      <c r="D30" s="885">
        <v>9.18</v>
      </c>
      <c r="E30" s="885">
        <v>12.68</v>
      </c>
      <c r="F30" s="884">
        <v>4.59</v>
      </c>
      <c r="G30" s="886">
        <v>122.75000000000003</v>
      </c>
      <c r="H30" s="887">
        <v>3682.5</v>
      </c>
      <c r="J30" s="882"/>
      <c r="K30" s="882"/>
      <c r="L30" s="882"/>
      <c r="Q30" s="882"/>
      <c r="R30" s="882"/>
      <c r="S30" s="882"/>
      <c r="T30" s="882"/>
      <c r="U30" s="882"/>
      <c r="V30" s="882"/>
      <c r="W30" s="882"/>
    </row>
    <row r="31" spans="1:23">
      <c r="A31" s="883" t="s">
        <v>875</v>
      </c>
      <c r="B31" s="884">
        <v>91.79</v>
      </c>
      <c r="C31" s="885">
        <v>4.59</v>
      </c>
      <c r="D31" s="885">
        <v>9.18</v>
      </c>
      <c r="E31" s="885">
        <v>12.55</v>
      </c>
      <c r="F31" s="884">
        <v>4.59</v>
      </c>
      <c r="G31" s="886">
        <v>122.7</v>
      </c>
      <c r="H31" s="887">
        <v>3681</v>
      </c>
      <c r="J31" s="882"/>
      <c r="K31" s="882"/>
      <c r="L31" s="882"/>
      <c r="Q31" s="882"/>
      <c r="R31" s="882"/>
      <c r="S31" s="882"/>
      <c r="T31" s="882"/>
      <c r="U31" s="882"/>
      <c r="V31" s="882"/>
      <c r="W31" s="882"/>
    </row>
    <row r="32" spans="1:23">
      <c r="A32" s="883" t="s">
        <v>769</v>
      </c>
      <c r="B32" s="884">
        <v>91.79</v>
      </c>
      <c r="C32" s="885">
        <v>4.59</v>
      </c>
      <c r="D32" s="885">
        <v>9.18</v>
      </c>
      <c r="E32" s="885">
        <v>11.18</v>
      </c>
      <c r="F32" s="884">
        <v>4.59</v>
      </c>
      <c r="G32" s="886">
        <v>121.33000000000001</v>
      </c>
      <c r="H32" s="887">
        <v>3639.9</v>
      </c>
      <c r="J32" s="882"/>
      <c r="K32" s="882"/>
      <c r="L32" s="882"/>
      <c r="Q32" s="882"/>
      <c r="R32" s="882"/>
      <c r="S32" s="882"/>
      <c r="T32" s="882"/>
      <c r="U32" s="882"/>
      <c r="V32" s="882"/>
      <c r="W32" s="882"/>
    </row>
    <row r="33" spans="1:23">
      <c r="A33" s="883" t="s">
        <v>876</v>
      </c>
      <c r="B33" s="884">
        <v>91.79</v>
      </c>
      <c r="C33" s="885">
        <v>4.37</v>
      </c>
      <c r="D33" s="885">
        <v>8.74</v>
      </c>
      <c r="E33" s="885">
        <v>10.34</v>
      </c>
      <c r="F33" s="884">
        <v>4.37</v>
      </c>
      <c r="G33" s="886">
        <v>119.61000000000001</v>
      </c>
      <c r="H33" s="887">
        <v>3588.3</v>
      </c>
      <c r="J33" s="882"/>
      <c r="K33" s="882"/>
      <c r="L33" s="882"/>
      <c r="Q33" s="882"/>
      <c r="R33" s="882"/>
      <c r="S33" s="882"/>
      <c r="T33" s="882"/>
      <c r="U33" s="882"/>
      <c r="V33" s="882"/>
      <c r="W33" s="882"/>
    </row>
    <row r="34" spans="1:23">
      <c r="A34" s="883" t="s">
        <v>771</v>
      </c>
      <c r="B34" s="884">
        <v>91.79</v>
      </c>
      <c r="C34" s="885">
        <v>4.59</v>
      </c>
      <c r="D34" s="885">
        <v>9.18</v>
      </c>
      <c r="E34" s="885">
        <v>9.18</v>
      </c>
      <c r="F34" s="884">
        <v>4.59</v>
      </c>
      <c r="G34" s="886">
        <v>119.33000000000001</v>
      </c>
      <c r="H34" s="887">
        <v>3579.9</v>
      </c>
      <c r="J34" s="882"/>
      <c r="K34" s="882"/>
      <c r="L34" s="882"/>
      <c r="Q34" s="882"/>
      <c r="R34" s="882"/>
      <c r="S34" s="882"/>
      <c r="T34" s="882"/>
      <c r="U34" s="882"/>
      <c r="V34" s="882"/>
      <c r="W34" s="882"/>
    </row>
    <row r="35" spans="1:23" ht="15" customHeight="1">
      <c r="A35" s="883" t="s">
        <v>772</v>
      </c>
      <c r="B35" s="884">
        <v>91.79</v>
      </c>
      <c r="C35" s="885">
        <v>4.59</v>
      </c>
      <c r="D35" s="885">
        <v>9.18</v>
      </c>
      <c r="E35" s="885">
        <v>18.36</v>
      </c>
      <c r="F35" s="884">
        <v>4.59</v>
      </c>
      <c r="G35" s="886">
        <v>128.51</v>
      </c>
      <c r="H35" s="887">
        <v>3855.3</v>
      </c>
      <c r="J35" s="882"/>
      <c r="K35" s="882"/>
      <c r="L35" s="882"/>
      <c r="Q35" s="882"/>
      <c r="R35" s="882"/>
      <c r="S35" s="882"/>
      <c r="T35" s="882"/>
      <c r="U35" s="882"/>
      <c r="V35" s="882"/>
      <c r="W35" s="882"/>
    </row>
    <row r="36" spans="1:23" ht="15" customHeight="1" thickBot="1">
      <c r="A36" s="890" t="s">
        <v>773</v>
      </c>
      <c r="B36" s="891">
        <v>91.79</v>
      </c>
      <c r="C36" s="892">
        <v>3.83</v>
      </c>
      <c r="D36" s="892">
        <v>7.07</v>
      </c>
      <c r="E36" s="892">
        <v>5.67</v>
      </c>
      <c r="F36" s="891">
        <v>3.83</v>
      </c>
      <c r="G36" s="893">
        <v>112.19</v>
      </c>
      <c r="H36" s="894">
        <v>3365.7</v>
      </c>
      <c r="J36" s="882"/>
      <c r="K36" s="882"/>
      <c r="L36" s="882"/>
      <c r="Q36" s="882"/>
      <c r="R36" s="882"/>
      <c r="S36" s="882"/>
      <c r="T36" s="882"/>
      <c r="U36" s="882"/>
      <c r="V36" s="882"/>
      <c r="W36" s="882"/>
    </row>
    <row r="37" spans="1:23" ht="23.25" customHeight="1" thickBot="1">
      <c r="A37" s="895" t="s">
        <v>877</v>
      </c>
      <c r="B37" s="896">
        <v>91.849630072152763</v>
      </c>
      <c r="C37" s="896">
        <v>4.5393454631928165</v>
      </c>
      <c r="D37" s="896">
        <v>8.1355941001786434</v>
      </c>
      <c r="E37" s="896">
        <v>12.563581131243765</v>
      </c>
      <c r="F37" s="896">
        <v>4.4716861355358093</v>
      </c>
      <c r="G37" s="897">
        <v>121.5598369023038</v>
      </c>
      <c r="H37" s="897">
        <v>3646.7951070691133</v>
      </c>
      <c r="J37" s="882"/>
      <c r="Q37" s="882"/>
      <c r="R37" s="882"/>
      <c r="S37" s="882"/>
      <c r="T37" s="882"/>
      <c r="U37" s="882"/>
      <c r="V37" s="882"/>
      <c r="W37" s="882"/>
    </row>
    <row r="38" spans="1:23" ht="15" customHeight="1">
      <c r="A38" s="898"/>
      <c r="B38" s="882"/>
    </row>
    <row r="39" spans="1:23" ht="15" customHeight="1">
      <c r="A39" s="1023" t="s">
        <v>918</v>
      </c>
      <c r="B39" s="882"/>
    </row>
    <row r="40" spans="1:23" ht="15" customHeight="1">
      <c r="B40" s="882"/>
    </row>
  </sheetData>
  <hyperlinks>
    <hyperlink ref="A1" location="'Table of Contents'!A1" display="Return to Table of Contents" xr:uid="{44B46468-C116-4166-870F-ADC5B256EAF0}"/>
    <hyperlink ref="A39" location="'Table of Contents'!A1" display="Return to Table of Contents" xr:uid="{96F849AF-450E-42BB-ACA9-B666FBB282E6}"/>
  </hyperlinks>
  <printOptions horizontalCentered="1"/>
  <pageMargins left="0" right="0" top="1" bottom="1" header="0" footer="0.5"/>
  <pageSetup scale="75" orientation="landscape" r:id="rId1"/>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CD34-EAB7-4E80-88EF-FCA835F2F660}">
  <dimension ref="A1:AA39"/>
  <sheetViews>
    <sheetView showGridLines="0" showOutlineSymbols="0" topLeftCell="A8" zoomScale="80" zoomScaleNormal="80" workbookViewId="0">
      <selection activeCell="A39" sqref="A39"/>
    </sheetView>
  </sheetViews>
  <sheetFormatPr defaultColWidth="9.75" defaultRowHeight="12.75"/>
  <cols>
    <col min="1" max="1" width="34.5" style="741" customWidth="1"/>
    <col min="2" max="2" width="9.25" style="741" bestFit="1" customWidth="1"/>
    <col min="3" max="3" width="10" style="741" bestFit="1" customWidth="1"/>
    <col min="4" max="4" width="11.875" style="741" bestFit="1" customWidth="1"/>
    <col min="5" max="5" width="10.875" style="741" bestFit="1" customWidth="1"/>
    <col min="6" max="6" width="16.25" style="741" bestFit="1" customWidth="1"/>
    <col min="7" max="7" width="15.375" style="741" bestFit="1" customWidth="1"/>
    <col min="8" max="8" width="10" style="741" bestFit="1" customWidth="1"/>
    <col min="9" max="9" width="18" style="741" bestFit="1" customWidth="1"/>
    <col min="10" max="16384" width="9.75" style="741"/>
  </cols>
  <sheetData>
    <row r="1" spans="1:27" ht="18">
      <c r="A1" s="1023" t="s">
        <v>918</v>
      </c>
    </row>
    <row r="2" spans="1:27" ht="15.75">
      <c r="B2" s="742"/>
      <c r="C2" s="742"/>
      <c r="D2" s="742"/>
      <c r="E2" s="742" t="s">
        <v>775</v>
      </c>
      <c r="F2" s="742"/>
      <c r="G2" s="742"/>
      <c r="H2" s="742"/>
      <c r="I2" s="742"/>
    </row>
    <row r="3" spans="1:27" ht="15.75">
      <c r="B3" s="742"/>
      <c r="C3" s="742"/>
      <c r="D3" s="742"/>
      <c r="E3" s="742" t="s">
        <v>863</v>
      </c>
      <c r="F3" s="742"/>
      <c r="G3" s="742"/>
      <c r="H3" s="742"/>
      <c r="I3" s="742"/>
    </row>
    <row r="4" spans="1:27" ht="15.75">
      <c r="B4" s="742"/>
      <c r="C4" s="742"/>
      <c r="D4" s="742"/>
      <c r="E4" s="742" t="s">
        <v>891</v>
      </c>
      <c r="F4" s="742"/>
      <c r="G4" s="742"/>
      <c r="H4" s="742"/>
      <c r="I4" s="742"/>
    </row>
    <row r="5" spans="1:27" ht="15.75">
      <c r="B5" s="744"/>
      <c r="C5" s="744"/>
      <c r="D5" s="744"/>
      <c r="E5" s="744"/>
      <c r="F5" s="744"/>
      <c r="G5" s="744"/>
      <c r="H5" s="744"/>
      <c r="I5" s="744"/>
    </row>
    <row r="6" spans="1:27" ht="15.75">
      <c r="B6" s="742"/>
      <c r="C6" s="742"/>
      <c r="D6" s="742"/>
      <c r="E6" s="742" t="s">
        <v>878</v>
      </c>
      <c r="F6" s="742"/>
      <c r="G6" s="742"/>
      <c r="H6" s="742"/>
      <c r="I6" s="742"/>
    </row>
    <row r="7" spans="1:27" ht="16.5" customHeight="1" thickBot="1">
      <c r="A7" s="870"/>
      <c r="B7" s="871"/>
      <c r="C7" s="871"/>
      <c r="D7" s="871"/>
      <c r="E7" s="871" t="s">
        <v>866</v>
      </c>
      <c r="F7" s="871"/>
      <c r="G7" s="871"/>
      <c r="H7" s="871"/>
      <c r="I7" s="871"/>
    </row>
    <row r="8" spans="1:27" ht="57.75" customHeight="1" thickBot="1">
      <c r="A8" s="899" t="s">
        <v>736</v>
      </c>
      <c r="B8" s="900" t="s">
        <v>867</v>
      </c>
      <c r="C8" s="901" t="s">
        <v>892</v>
      </c>
      <c r="D8" s="902" t="s">
        <v>893</v>
      </c>
      <c r="E8" s="874" t="s">
        <v>869</v>
      </c>
      <c r="F8" s="874" t="s">
        <v>870</v>
      </c>
      <c r="G8" s="875" t="s">
        <v>871</v>
      </c>
      <c r="H8" s="747" t="s">
        <v>618</v>
      </c>
      <c r="I8" s="876" t="s">
        <v>872</v>
      </c>
    </row>
    <row r="9" spans="1:27" ht="15">
      <c r="A9" s="903" t="s">
        <v>747</v>
      </c>
      <c r="B9" s="904">
        <v>91.79</v>
      </c>
      <c r="C9" s="905">
        <v>292.63</v>
      </c>
      <c r="D9" s="905">
        <v>19.22</v>
      </c>
      <c r="E9" s="906">
        <v>9.18</v>
      </c>
      <c r="F9" s="905">
        <v>76.88</v>
      </c>
      <c r="G9" s="905">
        <v>19.22</v>
      </c>
      <c r="H9" s="880">
        <v>508.91999999999996</v>
      </c>
      <c r="I9" s="881">
        <v>15267.6</v>
      </c>
      <c r="K9" s="882"/>
      <c r="L9" s="882"/>
      <c r="M9" s="882"/>
      <c r="S9" s="882"/>
      <c r="T9" s="882"/>
      <c r="U9" s="882"/>
      <c r="V9" s="882"/>
      <c r="W9" s="882"/>
      <c r="X9" s="882"/>
      <c r="Y9" s="882"/>
      <c r="Z9" s="882"/>
      <c r="AA9" s="882"/>
    </row>
    <row r="10" spans="1:27" ht="15">
      <c r="A10" s="907" t="s">
        <v>748</v>
      </c>
      <c r="B10" s="908">
        <v>91.79</v>
      </c>
      <c r="C10" s="909">
        <v>384.72</v>
      </c>
      <c r="D10" s="909">
        <v>23.83</v>
      </c>
      <c r="E10" s="906">
        <v>9.18</v>
      </c>
      <c r="F10" s="909">
        <v>50.1</v>
      </c>
      <c r="G10" s="909">
        <v>23.83</v>
      </c>
      <c r="H10" s="886">
        <v>583.45000000000005</v>
      </c>
      <c r="I10" s="887">
        <v>17503.5</v>
      </c>
      <c r="K10" s="882"/>
      <c r="L10" s="882"/>
      <c r="M10" s="882"/>
      <c r="S10" s="882"/>
      <c r="T10" s="882"/>
      <c r="U10" s="882"/>
      <c r="V10" s="882"/>
      <c r="W10" s="882"/>
      <c r="X10" s="882"/>
      <c r="Y10" s="882"/>
      <c r="Z10" s="882"/>
      <c r="AA10" s="882"/>
    </row>
    <row r="11" spans="1:27" ht="15">
      <c r="A11" s="907" t="s">
        <v>29</v>
      </c>
      <c r="B11" s="910">
        <v>95.45</v>
      </c>
      <c r="C11" s="909">
        <v>353.16</v>
      </c>
      <c r="D11" s="909">
        <v>22.42</v>
      </c>
      <c r="E11" s="906">
        <v>9.5399999999999991</v>
      </c>
      <c r="F11" s="909">
        <v>88.4</v>
      </c>
      <c r="G11" s="909">
        <v>22.42</v>
      </c>
      <c r="H11" s="886">
        <v>591.39</v>
      </c>
      <c r="I11" s="887">
        <v>17741.7</v>
      </c>
      <c r="K11" s="882"/>
      <c r="L11" s="882"/>
      <c r="M11" s="882"/>
      <c r="S11" s="882"/>
      <c r="T11" s="882"/>
      <c r="U11" s="882"/>
      <c r="V11" s="882"/>
      <c r="W11" s="882"/>
      <c r="X11" s="882"/>
      <c r="Y11" s="882"/>
      <c r="Z11" s="882"/>
      <c r="AA11" s="882"/>
    </row>
    <row r="12" spans="1:27" ht="15">
      <c r="A12" s="907" t="s">
        <v>750</v>
      </c>
      <c r="B12" s="910">
        <v>91.79</v>
      </c>
      <c r="C12" s="909">
        <v>194.35</v>
      </c>
      <c r="D12" s="909">
        <v>5.5</v>
      </c>
      <c r="E12" s="906">
        <v>6</v>
      </c>
      <c r="F12" s="909">
        <v>8</v>
      </c>
      <c r="G12" s="909">
        <v>3.71</v>
      </c>
      <c r="H12" s="886">
        <v>309.34999999999997</v>
      </c>
      <c r="I12" s="887">
        <v>9280.5</v>
      </c>
      <c r="K12" s="882"/>
      <c r="L12" s="882"/>
      <c r="M12" s="882"/>
      <c r="S12" s="882"/>
      <c r="T12" s="882"/>
      <c r="U12" s="882"/>
      <c r="V12" s="882"/>
      <c r="W12" s="882"/>
      <c r="X12" s="882"/>
      <c r="Y12" s="882"/>
      <c r="Z12" s="882"/>
      <c r="AA12" s="882"/>
    </row>
    <row r="13" spans="1:27" ht="15">
      <c r="A13" s="907" t="s">
        <v>751</v>
      </c>
      <c r="B13" s="910">
        <v>91.79</v>
      </c>
      <c r="C13" s="911">
        <v>458.63999999999993</v>
      </c>
      <c r="D13" s="909">
        <v>4.5</v>
      </c>
      <c r="E13" s="906">
        <v>9</v>
      </c>
      <c r="F13" s="909">
        <v>54.86</v>
      </c>
      <c r="G13" s="909">
        <v>4.5</v>
      </c>
      <c r="H13" s="886">
        <v>623.29</v>
      </c>
      <c r="I13" s="887">
        <v>18698.7</v>
      </c>
      <c r="K13" s="882"/>
      <c r="L13" s="882"/>
      <c r="M13" s="882"/>
      <c r="S13" s="882"/>
      <c r="T13" s="882"/>
      <c r="U13" s="882"/>
      <c r="V13" s="882"/>
      <c r="W13" s="882"/>
      <c r="X13" s="882"/>
      <c r="Y13" s="882"/>
      <c r="Z13" s="882"/>
      <c r="AA13" s="882"/>
    </row>
    <row r="14" spans="1:27" ht="15">
      <c r="A14" s="907" t="s">
        <v>752</v>
      </c>
      <c r="B14" s="910">
        <v>91.79</v>
      </c>
      <c r="C14" s="909">
        <v>511.41</v>
      </c>
      <c r="D14" s="909">
        <v>30.16</v>
      </c>
      <c r="E14" s="906">
        <v>9.18</v>
      </c>
      <c r="F14" s="909">
        <v>120.64</v>
      </c>
      <c r="G14" s="909">
        <v>30.16</v>
      </c>
      <c r="H14" s="886">
        <v>793.33999999999992</v>
      </c>
      <c r="I14" s="887">
        <v>23800.2</v>
      </c>
      <c r="K14" s="882"/>
      <c r="L14" s="882"/>
      <c r="M14" s="882"/>
      <c r="S14" s="882"/>
      <c r="T14" s="882"/>
      <c r="U14" s="882"/>
      <c r="V14" s="882"/>
      <c r="W14" s="882"/>
      <c r="X14" s="882"/>
      <c r="Y14" s="882"/>
      <c r="Z14" s="882"/>
      <c r="AA14" s="882"/>
    </row>
    <row r="15" spans="1:27" ht="15">
      <c r="A15" s="907" t="s">
        <v>873</v>
      </c>
      <c r="B15" s="910">
        <v>91.79</v>
      </c>
      <c r="C15" s="909">
        <v>239.32</v>
      </c>
      <c r="D15" s="909">
        <v>16.559999999999999</v>
      </c>
      <c r="E15" s="906">
        <v>4.1500000000000004</v>
      </c>
      <c r="F15" s="909">
        <v>32.89</v>
      </c>
      <c r="G15" s="909">
        <v>16.559999999999999</v>
      </c>
      <c r="H15" s="886">
        <v>401.27</v>
      </c>
      <c r="I15" s="887">
        <v>12038.1</v>
      </c>
      <c r="K15" s="882"/>
      <c r="L15" s="882"/>
      <c r="M15" s="882"/>
      <c r="S15" s="882"/>
      <c r="T15" s="882"/>
      <c r="U15" s="882"/>
      <c r="V15" s="882"/>
      <c r="W15" s="882"/>
      <c r="X15" s="882"/>
      <c r="Y15" s="882"/>
      <c r="Z15" s="882"/>
      <c r="AA15" s="882"/>
    </row>
    <row r="16" spans="1:27" ht="15">
      <c r="A16" s="907" t="s">
        <v>754</v>
      </c>
      <c r="B16" s="910">
        <v>91.79</v>
      </c>
      <c r="C16" s="909">
        <v>357</v>
      </c>
      <c r="D16" s="909">
        <v>22.44</v>
      </c>
      <c r="E16" s="906">
        <v>9.18</v>
      </c>
      <c r="F16" s="909">
        <v>89.75</v>
      </c>
      <c r="G16" s="909">
        <v>22.44</v>
      </c>
      <c r="H16" s="886">
        <v>592.60000000000014</v>
      </c>
      <c r="I16" s="887">
        <v>17778</v>
      </c>
      <c r="K16" s="882"/>
      <c r="L16" s="882"/>
      <c r="M16" s="882"/>
      <c r="S16" s="882"/>
      <c r="T16" s="882"/>
      <c r="U16" s="882"/>
      <c r="V16" s="882"/>
      <c r="W16" s="882"/>
      <c r="X16" s="882"/>
      <c r="Y16" s="882"/>
      <c r="Z16" s="882"/>
      <c r="AA16" s="882"/>
    </row>
    <row r="17" spans="1:27" ht="15">
      <c r="A17" s="907" t="s">
        <v>755</v>
      </c>
      <c r="B17" s="910">
        <v>91.79</v>
      </c>
      <c r="C17" s="911">
        <v>436.86</v>
      </c>
      <c r="D17" s="911">
        <v>26.21</v>
      </c>
      <c r="E17" s="906">
        <v>4.37</v>
      </c>
      <c r="F17" s="911">
        <v>34.950000000000003</v>
      </c>
      <c r="G17" s="911">
        <v>26.21</v>
      </c>
      <c r="H17" s="886">
        <v>620.3900000000001</v>
      </c>
      <c r="I17" s="887">
        <v>18611.7</v>
      </c>
      <c r="K17" s="882"/>
      <c r="L17" s="882"/>
      <c r="M17" s="882"/>
      <c r="S17" s="882"/>
      <c r="T17" s="882"/>
      <c r="U17" s="882"/>
      <c r="V17" s="882"/>
      <c r="W17" s="882"/>
      <c r="X17" s="882"/>
      <c r="Y17" s="882"/>
      <c r="Z17" s="882"/>
      <c r="AA17" s="882"/>
    </row>
    <row r="18" spans="1:27" ht="15">
      <c r="A18" s="907" t="s">
        <v>756</v>
      </c>
      <c r="B18" s="910">
        <v>91.79</v>
      </c>
      <c r="C18" s="909">
        <v>292.04000000000002</v>
      </c>
      <c r="D18" s="909">
        <v>19.190000000000001</v>
      </c>
      <c r="E18" s="906">
        <v>9.18</v>
      </c>
      <c r="F18" s="909">
        <v>44.84</v>
      </c>
      <c r="G18" s="909">
        <v>19.190000000000001</v>
      </c>
      <c r="H18" s="886">
        <v>476.23000000000008</v>
      </c>
      <c r="I18" s="887">
        <v>14286.9</v>
      </c>
      <c r="K18" s="882"/>
      <c r="L18" s="882"/>
      <c r="M18" s="882"/>
      <c r="S18" s="882"/>
      <c r="T18" s="882"/>
      <c r="U18" s="882"/>
      <c r="V18" s="882"/>
      <c r="W18" s="882"/>
      <c r="X18" s="882"/>
      <c r="Y18" s="882"/>
      <c r="Z18" s="882"/>
      <c r="AA18" s="882"/>
    </row>
    <row r="19" spans="1:27" ht="15">
      <c r="A19" s="907" t="s">
        <v>757</v>
      </c>
      <c r="B19" s="910">
        <v>91.79</v>
      </c>
      <c r="C19" s="909">
        <v>275.37</v>
      </c>
      <c r="D19" s="909">
        <v>4.59</v>
      </c>
      <c r="E19" s="906">
        <v>5.39</v>
      </c>
      <c r="F19" s="909">
        <v>10.74</v>
      </c>
      <c r="G19" s="909">
        <v>12.12</v>
      </c>
      <c r="H19" s="886">
        <v>400</v>
      </c>
      <c r="I19" s="887">
        <v>12000</v>
      </c>
      <c r="K19" s="882"/>
      <c r="L19" s="882"/>
      <c r="M19" s="882"/>
      <c r="S19" s="882"/>
      <c r="T19" s="882"/>
      <c r="U19" s="882"/>
      <c r="V19" s="882"/>
      <c r="W19" s="882"/>
      <c r="X19" s="882"/>
      <c r="Y19" s="882"/>
      <c r="Z19" s="882"/>
      <c r="AA19" s="882"/>
    </row>
    <row r="20" spans="1:27" ht="15">
      <c r="A20" s="907" t="s">
        <v>38</v>
      </c>
      <c r="B20" s="910">
        <v>91.79</v>
      </c>
      <c r="C20" s="909">
        <v>275.37</v>
      </c>
      <c r="D20" s="909">
        <v>18.36</v>
      </c>
      <c r="E20" s="906">
        <v>9.18</v>
      </c>
      <c r="F20" s="909">
        <v>36.72</v>
      </c>
      <c r="G20" s="909">
        <v>18.36</v>
      </c>
      <c r="H20" s="886">
        <v>449.78000000000009</v>
      </c>
      <c r="I20" s="887">
        <v>13493.4</v>
      </c>
      <c r="K20" s="882"/>
      <c r="L20" s="882"/>
      <c r="M20" s="882"/>
      <c r="S20" s="882"/>
      <c r="T20" s="882"/>
      <c r="U20" s="882"/>
      <c r="V20" s="882"/>
      <c r="W20" s="882"/>
      <c r="X20" s="882"/>
      <c r="Y20" s="882"/>
      <c r="Z20" s="882"/>
      <c r="AA20" s="882"/>
    </row>
    <row r="21" spans="1:27" ht="15">
      <c r="A21" s="907" t="s">
        <v>759</v>
      </c>
      <c r="B21" s="910">
        <v>91.79</v>
      </c>
      <c r="C21" s="909">
        <v>275.37</v>
      </c>
      <c r="D21" s="909">
        <v>25.7</v>
      </c>
      <c r="E21" s="906">
        <v>7.56</v>
      </c>
      <c r="F21" s="909">
        <v>41.52</v>
      </c>
      <c r="G21" s="909">
        <v>18.36</v>
      </c>
      <c r="H21" s="886">
        <v>460.3</v>
      </c>
      <c r="I21" s="887">
        <v>13809</v>
      </c>
      <c r="K21" s="882"/>
      <c r="L21" s="882"/>
      <c r="M21" s="882"/>
      <c r="S21" s="882"/>
      <c r="T21" s="882"/>
      <c r="U21" s="882"/>
      <c r="V21" s="882"/>
      <c r="W21" s="882"/>
      <c r="X21" s="882"/>
      <c r="Y21" s="882"/>
      <c r="Z21" s="882"/>
      <c r="AA21" s="882"/>
    </row>
    <row r="22" spans="1:27" ht="15">
      <c r="A22" s="907" t="s">
        <v>760</v>
      </c>
      <c r="B22" s="910">
        <v>91.79</v>
      </c>
      <c r="C22" s="909">
        <v>275</v>
      </c>
      <c r="D22" s="909">
        <v>18.12</v>
      </c>
      <c r="E22" s="906">
        <v>6.55</v>
      </c>
      <c r="F22" s="909">
        <v>34.06</v>
      </c>
      <c r="G22" s="909">
        <v>16.559999999999999</v>
      </c>
      <c r="H22" s="886">
        <v>442.08000000000004</v>
      </c>
      <c r="I22" s="887">
        <v>13262.4</v>
      </c>
      <c r="K22" s="882"/>
      <c r="L22" s="882"/>
      <c r="M22" s="882"/>
      <c r="S22" s="882"/>
      <c r="T22" s="882"/>
      <c r="U22" s="882"/>
      <c r="V22" s="882"/>
      <c r="W22" s="882"/>
      <c r="X22" s="882"/>
      <c r="Y22" s="882"/>
      <c r="Z22" s="882"/>
      <c r="AA22" s="882"/>
    </row>
    <row r="23" spans="1:27" ht="15">
      <c r="A23" s="907" t="s">
        <v>761</v>
      </c>
      <c r="B23" s="910">
        <v>91.79</v>
      </c>
      <c r="C23" s="909">
        <v>357</v>
      </c>
      <c r="D23" s="909">
        <v>22.44</v>
      </c>
      <c r="E23" s="906">
        <v>9.18</v>
      </c>
      <c r="F23" s="909">
        <v>30.12</v>
      </c>
      <c r="G23" s="909">
        <v>22.44</v>
      </c>
      <c r="H23" s="886">
        <v>532.97</v>
      </c>
      <c r="I23" s="887">
        <v>15989.1</v>
      </c>
      <c r="K23" s="882"/>
      <c r="L23" s="882"/>
      <c r="M23" s="882"/>
      <c r="S23" s="882"/>
      <c r="T23" s="882"/>
      <c r="U23" s="882"/>
      <c r="V23" s="882"/>
      <c r="W23" s="882"/>
      <c r="X23" s="882"/>
      <c r="Y23" s="882"/>
      <c r="Z23" s="882"/>
      <c r="AA23" s="882"/>
    </row>
    <row r="24" spans="1:27" ht="15">
      <c r="A24" s="907" t="s">
        <v>762</v>
      </c>
      <c r="B24" s="910">
        <v>91.79</v>
      </c>
      <c r="C24" s="909">
        <v>194.33</v>
      </c>
      <c r="D24" s="909">
        <v>5.5</v>
      </c>
      <c r="E24" s="906">
        <v>6.55</v>
      </c>
      <c r="F24" s="909">
        <v>7.45</v>
      </c>
      <c r="G24" s="909">
        <v>3.71</v>
      </c>
      <c r="H24" s="886">
        <v>309.33</v>
      </c>
      <c r="I24" s="887">
        <v>9279.9</v>
      </c>
      <c r="K24" s="882"/>
      <c r="L24" s="882"/>
      <c r="M24" s="882"/>
      <c r="S24" s="882"/>
      <c r="T24" s="882"/>
      <c r="U24" s="882"/>
      <c r="V24" s="882"/>
      <c r="W24" s="882"/>
      <c r="X24" s="882"/>
      <c r="Y24" s="882"/>
      <c r="Z24" s="882"/>
      <c r="AA24" s="882"/>
    </row>
    <row r="25" spans="1:27" ht="15">
      <c r="A25" s="907" t="s">
        <v>763</v>
      </c>
      <c r="B25" s="910">
        <v>91.79</v>
      </c>
      <c r="C25" s="909">
        <v>275.37</v>
      </c>
      <c r="D25" s="909">
        <v>18.36</v>
      </c>
      <c r="E25" s="906">
        <v>6.88</v>
      </c>
      <c r="F25" s="909">
        <v>40.1</v>
      </c>
      <c r="G25" s="909">
        <v>18.36</v>
      </c>
      <c r="H25" s="886">
        <v>450.86000000000007</v>
      </c>
      <c r="I25" s="887">
        <v>13525.8</v>
      </c>
      <c r="K25" s="882"/>
      <c r="L25" s="882"/>
      <c r="M25" s="882"/>
      <c r="S25" s="882"/>
      <c r="T25" s="882"/>
      <c r="U25" s="882"/>
      <c r="V25" s="882"/>
      <c r="W25" s="882"/>
      <c r="X25" s="882"/>
      <c r="Y25" s="882"/>
      <c r="Z25" s="882"/>
      <c r="AA25" s="882"/>
    </row>
    <row r="26" spans="1:27" ht="15">
      <c r="A26" s="907" t="s">
        <v>764</v>
      </c>
      <c r="B26" s="910">
        <v>91.79</v>
      </c>
      <c r="C26" s="909">
        <v>435.15</v>
      </c>
      <c r="D26" s="909">
        <v>4.59</v>
      </c>
      <c r="E26" s="906">
        <v>9.18</v>
      </c>
      <c r="F26" s="909">
        <v>12.7</v>
      </c>
      <c r="G26" s="909">
        <v>4.59</v>
      </c>
      <c r="H26" s="886">
        <v>558</v>
      </c>
      <c r="I26" s="887">
        <v>16740</v>
      </c>
      <c r="K26" s="882"/>
      <c r="L26" s="882"/>
      <c r="M26" s="882"/>
      <c r="S26" s="882"/>
      <c r="T26" s="882"/>
      <c r="U26" s="882"/>
      <c r="V26" s="882"/>
      <c r="W26" s="882"/>
      <c r="X26" s="882"/>
      <c r="Y26" s="882"/>
      <c r="Z26" s="882"/>
      <c r="AA26" s="882"/>
    </row>
    <row r="27" spans="1:27" ht="15">
      <c r="A27" s="907" t="s">
        <v>765</v>
      </c>
      <c r="B27" s="910">
        <v>91.79</v>
      </c>
      <c r="C27" s="909">
        <v>275.37</v>
      </c>
      <c r="D27" s="909">
        <v>18.36</v>
      </c>
      <c r="E27" s="906">
        <v>9.18</v>
      </c>
      <c r="F27" s="909">
        <v>63.71</v>
      </c>
      <c r="G27" s="909">
        <v>18.36</v>
      </c>
      <c r="H27" s="886">
        <v>476.77000000000004</v>
      </c>
      <c r="I27" s="887">
        <v>14303.1</v>
      </c>
      <c r="K27" s="882"/>
      <c r="L27" s="882"/>
      <c r="M27" s="882"/>
      <c r="S27" s="882"/>
      <c r="T27" s="882"/>
      <c r="U27" s="882"/>
      <c r="V27" s="882"/>
      <c r="W27" s="882"/>
      <c r="X27" s="882"/>
      <c r="Y27" s="882"/>
      <c r="Z27" s="882"/>
      <c r="AA27" s="882"/>
    </row>
    <row r="28" spans="1:27" ht="15">
      <c r="A28" s="907" t="s">
        <v>766</v>
      </c>
      <c r="B28" s="910">
        <v>91.79</v>
      </c>
      <c r="C28" s="909">
        <v>275.37</v>
      </c>
      <c r="D28" s="909">
        <v>18.36</v>
      </c>
      <c r="E28" s="906">
        <v>9.18</v>
      </c>
      <c r="F28" s="909">
        <v>73.430000000000007</v>
      </c>
      <c r="G28" s="909">
        <v>18.36</v>
      </c>
      <c r="H28" s="886">
        <v>486.49000000000007</v>
      </c>
      <c r="I28" s="887">
        <v>14594.7</v>
      </c>
      <c r="K28" s="882"/>
      <c r="L28" s="882"/>
      <c r="M28" s="882"/>
      <c r="S28" s="882"/>
      <c r="T28" s="882"/>
      <c r="U28" s="882"/>
      <c r="V28" s="882"/>
      <c r="W28" s="882"/>
      <c r="X28" s="882"/>
      <c r="Y28" s="882"/>
      <c r="Z28" s="882"/>
      <c r="AA28" s="882"/>
    </row>
    <row r="29" spans="1:27" ht="15">
      <c r="A29" s="907" t="s">
        <v>639</v>
      </c>
      <c r="B29" s="910">
        <v>91.79</v>
      </c>
      <c r="C29" s="909">
        <v>289.31</v>
      </c>
      <c r="D29" s="909">
        <v>19.059999999999999</v>
      </c>
      <c r="E29" s="906">
        <v>9.18</v>
      </c>
      <c r="F29" s="909">
        <v>40.299999999999997</v>
      </c>
      <c r="G29" s="909">
        <v>19.059999999999999</v>
      </c>
      <c r="H29" s="886">
        <v>468.70000000000005</v>
      </c>
      <c r="I29" s="887">
        <v>14061</v>
      </c>
      <c r="K29" s="882"/>
      <c r="L29" s="882"/>
      <c r="M29" s="882"/>
      <c r="S29" s="882"/>
      <c r="T29" s="882"/>
      <c r="U29" s="882"/>
      <c r="V29" s="882"/>
      <c r="W29" s="882"/>
      <c r="X29" s="882"/>
      <c r="Y29" s="882"/>
      <c r="Z29" s="882"/>
      <c r="AA29" s="882"/>
    </row>
    <row r="30" spans="1:27" ht="15">
      <c r="A30" s="907" t="s">
        <v>874</v>
      </c>
      <c r="B30" s="910">
        <v>91.79</v>
      </c>
      <c r="C30" s="909">
        <v>373.36</v>
      </c>
      <c r="D30" s="909">
        <v>23.18</v>
      </c>
      <c r="E30" s="906">
        <v>9.18</v>
      </c>
      <c r="F30" s="909">
        <v>47.24</v>
      </c>
      <c r="G30" s="909">
        <v>23.25</v>
      </c>
      <c r="H30" s="886">
        <v>568</v>
      </c>
      <c r="I30" s="887">
        <v>17040</v>
      </c>
      <c r="K30" s="882"/>
      <c r="L30" s="882"/>
      <c r="M30" s="882"/>
      <c r="S30" s="882"/>
      <c r="T30" s="882"/>
      <c r="U30" s="882"/>
      <c r="V30" s="882"/>
      <c r="W30" s="882"/>
      <c r="X30" s="882"/>
      <c r="Y30" s="882"/>
      <c r="Z30" s="882"/>
      <c r="AA30" s="882"/>
    </row>
    <row r="31" spans="1:27" ht="15">
      <c r="A31" s="907" t="s">
        <v>875</v>
      </c>
      <c r="B31" s="910">
        <v>91.79</v>
      </c>
      <c r="C31" s="909">
        <v>275.52999999999997</v>
      </c>
      <c r="D31" s="909">
        <v>18.37</v>
      </c>
      <c r="E31" s="906">
        <v>9.18</v>
      </c>
      <c r="F31" s="909">
        <v>12.55</v>
      </c>
      <c r="G31" s="909">
        <v>18.37</v>
      </c>
      <c r="H31" s="886">
        <v>425.79</v>
      </c>
      <c r="I31" s="887">
        <v>12773.7</v>
      </c>
      <c r="K31" s="882"/>
      <c r="L31" s="882"/>
      <c r="M31" s="882"/>
      <c r="S31" s="882"/>
      <c r="T31" s="882"/>
      <c r="U31" s="882"/>
      <c r="V31" s="882"/>
      <c r="W31" s="882"/>
      <c r="X31" s="882"/>
      <c r="Y31" s="882"/>
      <c r="Z31" s="882"/>
      <c r="AA31" s="882"/>
    </row>
    <row r="32" spans="1:27" ht="15">
      <c r="A32" s="907" t="s">
        <v>769</v>
      </c>
      <c r="B32" s="910">
        <v>91.79</v>
      </c>
      <c r="C32" s="909">
        <v>275</v>
      </c>
      <c r="D32" s="909">
        <v>18.34</v>
      </c>
      <c r="E32" s="906">
        <v>9.18</v>
      </c>
      <c r="F32" s="909">
        <v>11.18</v>
      </c>
      <c r="G32" s="909">
        <v>18.34</v>
      </c>
      <c r="H32" s="886">
        <v>423.83</v>
      </c>
      <c r="I32" s="887">
        <v>12714.9</v>
      </c>
      <c r="K32" s="882"/>
      <c r="L32" s="882"/>
      <c r="M32" s="882"/>
      <c r="S32" s="882"/>
      <c r="T32" s="882"/>
      <c r="U32" s="882"/>
      <c r="V32" s="882"/>
      <c r="W32" s="882"/>
      <c r="X32" s="882"/>
      <c r="Y32" s="882"/>
      <c r="Z32" s="882"/>
      <c r="AA32" s="882"/>
    </row>
    <row r="33" spans="1:27" ht="15">
      <c r="A33" s="907" t="s">
        <v>876</v>
      </c>
      <c r="B33" s="910">
        <v>91.79</v>
      </c>
      <c r="C33" s="909">
        <v>262.26</v>
      </c>
      <c r="D33" s="909">
        <v>17.48</v>
      </c>
      <c r="E33" s="906">
        <v>8.74</v>
      </c>
      <c r="F33" s="909">
        <v>26.6</v>
      </c>
      <c r="G33" s="909">
        <v>17.48</v>
      </c>
      <c r="H33" s="886">
        <v>424.35000000000008</v>
      </c>
      <c r="I33" s="887">
        <v>12730.5</v>
      </c>
      <c r="K33" s="882"/>
      <c r="L33" s="882"/>
      <c r="M33" s="882"/>
      <c r="S33" s="882"/>
      <c r="T33" s="882"/>
      <c r="U33" s="882"/>
      <c r="V33" s="882"/>
      <c r="W33" s="882"/>
      <c r="X33" s="882"/>
      <c r="Y33" s="882"/>
      <c r="Z33" s="882"/>
      <c r="AA33" s="882"/>
    </row>
    <row r="34" spans="1:27" ht="15">
      <c r="A34" s="907" t="s">
        <v>771</v>
      </c>
      <c r="B34" s="910">
        <v>91.79</v>
      </c>
      <c r="C34" s="909">
        <v>275.37</v>
      </c>
      <c r="D34" s="909">
        <v>18.36</v>
      </c>
      <c r="E34" s="906">
        <v>9.18</v>
      </c>
      <c r="F34" s="909">
        <v>36.72</v>
      </c>
      <c r="G34" s="909">
        <v>18.36</v>
      </c>
      <c r="H34" s="886">
        <v>449.78000000000009</v>
      </c>
      <c r="I34" s="887">
        <v>13493.4</v>
      </c>
      <c r="K34" s="882"/>
      <c r="L34" s="882"/>
      <c r="M34" s="882"/>
      <c r="S34" s="882"/>
      <c r="T34" s="882"/>
      <c r="U34" s="882"/>
      <c r="V34" s="882"/>
      <c r="W34" s="882"/>
      <c r="X34" s="882"/>
      <c r="Y34" s="882"/>
      <c r="Z34" s="882"/>
      <c r="AA34" s="882"/>
    </row>
    <row r="35" spans="1:27" ht="15">
      <c r="A35" s="907" t="s">
        <v>772</v>
      </c>
      <c r="B35" s="912">
        <v>91.79</v>
      </c>
      <c r="C35" s="909">
        <v>275.37</v>
      </c>
      <c r="D35" s="909">
        <v>18.36</v>
      </c>
      <c r="E35" s="906">
        <v>9.18</v>
      </c>
      <c r="F35" s="909">
        <v>73.430000000000007</v>
      </c>
      <c r="G35" s="909">
        <v>18.36</v>
      </c>
      <c r="H35" s="886">
        <v>486.49000000000007</v>
      </c>
      <c r="I35" s="887">
        <v>14594.7</v>
      </c>
      <c r="K35" s="882"/>
      <c r="L35" s="882"/>
      <c r="M35" s="882"/>
      <c r="S35" s="882"/>
      <c r="T35" s="882"/>
      <c r="U35" s="882"/>
      <c r="V35" s="882"/>
      <c r="W35" s="882"/>
      <c r="X35" s="882"/>
      <c r="Y35" s="882"/>
      <c r="Z35" s="882"/>
      <c r="AA35" s="882"/>
    </row>
    <row r="36" spans="1:27" ht="15" customHeight="1" thickBot="1">
      <c r="A36" s="913" t="s">
        <v>773</v>
      </c>
      <c r="B36" s="914">
        <v>91.79</v>
      </c>
      <c r="C36" s="915">
        <v>275.37</v>
      </c>
      <c r="D36" s="916">
        <v>15.34</v>
      </c>
      <c r="E36" s="917">
        <v>7.07</v>
      </c>
      <c r="F36" s="916">
        <v>22.68</v>
      </c>
      <c r="G36" s="916">
        <v>15.34</v>
      </c>
      <c r="H36" s="893">
        <v>427.59</v>
      </c>
      <c r="I36" s="894">
        <v>12827.7</v>
      </c>
      <c r="K36" s="882"/>
      <c r="L36" s="882"/>
      <c r="M36" s="882"/>
      <c r="S36" s="882"/>
      <c r="T36" s="882"/>
      <c r="U36" s="882"/>
      <c r="V36" s="882"/>
      <c r="W36" s="882"/>
      <c r="X36" s="882"/>
      <c r="Y36" s="882"/>
      <c r="Z36" s="882"/>
      <c r="AA36" s="882"/>
    </row>
    <row r="37" spans="1:27" ht="23.25" customHeight="1" thickBot="1">
      <c r="A37" s="802" t="s">
        <v>877</v>
      </c>
      <c r="B37" s="918">
        <v>91.849630072152763</v>
      </c>
      <c r="C37" s="919">
        <v>318.53806167784148</v>
      </c>
      <c r="D37" s="919">
        <v>17.066172250191403</v>
      </c>
      <c r="E37" s="919">
        <v>8.1355941001786434</v>
      </c>
      <c r="F37" s="919">
        <v>35.932369266640379</v>
      </c>
      <c r="G37" s="919">
        <v>17.499469410481868</v>
      </c>
      <c r="H37" s="919">
        <v>489.02129677748655</v>
      </c>
      <c r="I37" s="897">
        <v>14670.638903324596</v>
      </c>
      <c r="K37" s="882"/>
      <c r="S37" s="882"/>
      <c r="T37" s="882"/>
      <c r="U37" s="882"/>
      <c r="V37" s="882"/>
      <c r="W37" s="882"/>
      <c r="X37" s="882"/>
      <c r="Y37" s="882"/>
      <c r="Z37" s="882"/>
    </row>
    <row r="38" spans="1:27" ht="15" customHeight="1">
      <c r="A38" s="898"/>
      <c r="H38" s="882"/>
    </row>
    <row r="39" spans="1:27" ht="15" customHeight="1">
      <c r="A39" s="1023" t="s">
        <v>918</v>
      </c>
      <c r="H39" s="882"/>
    </row>
  </sheetData>
  <hyperlinks>
    <hyperlink ref="A1" location="'Table of Contents'!A1" display="Return to Table of Contents" xr:uid="{B5170AA0-BB92-4838-A730-93E96D2A8BF6}"/>
    <hyperlink ref="A39" location="'Table of Contents'!A1" display="Return to Table of Contents" xr:uid="{1441AD47-BA2D-4AE8-80CD-E778DA7938F2}"/>
  </hyperlinks>
  <printOptions horizontalCentered="1"/>
  <pageMargins left="0.15" right="0.1" top="1" bottom="1" header="0" footer="0.5"/>
  <pageSetup scale="5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016A-2B66-4AF2-AE8F-2D307376B39C}">
  <sheetPr transitionEvaluation="1"/>
  <dimension ref="A1:AE759"/>
  <sheetViews>
    <sheetView showGridLines="0" defaultGridColor="0" topLeftCell="A13" colorId="22" zoomScale="87" zoomScaleNormal="87" workbookViewId="0">
      <selection activeCell="A40" sqref="A40"/>
    </sheetView>
  </sheetViews>
  <sheetFormatPr defaultColWidth="17.75" defaultRowHeight="15"/>
  <cols>
    <col min="1" max="1" width="30.75" style="810" customWidth="1"/>
    <col min="2" max="3" width="14.75" style="810" customWidth="1"/>
    <col min="4" max="4" width="13.375" style="810" customWidth="1"/>
    <col min="5" max="6" width="14.75" style="810" customWidth="1"/>
    <col min="7" max="7" width="12.75" style="810" customWidth="1"/>
    <col min="8" max="16384" width="17.75" style="810"/>
  </cols>
  <sheetData>
    <row r="1" spans="1:31" ht="18">
      <c r="A1" s="1023" t="s">
        <v>918</v>
      </c>
    </row>
    <row r="2" spans="1:31" ht="15.95" customHeight="1">
      <c r="B2" s="809"/>
      <c r="C2" s="808" t="s">
        <v>775</v>
      </c>
      <c r="E2" s="811"/>
      <c r="F2" s="811"/>
      <c r="G2" s="811"/>
    </row>
    <row r="3" spans="1:31" ht="15.95" customHeight="1">
      <c r="B3" s="809"/>
      <c r="C3" s="808" t="s">
        <v>894</v>
      </c>
      <c r="D3" s="808"/>
      <c r="E3" s="811"/>
      <c r="F3" s="811"/>
      <c r="G3" s="811"/>
    </row>
    <row r="4" spans="1:31" ht="15.95" customHeight="1">
      <c r="B4" s="809"/>
      <c r="C4" s="808" t="s">
        <v>884</v>
      </c>
      <c r="E4" s="811"/>
      <c r="F4" s="811"/>
      <c r="G4" s="811"/>
    </row>
    <row r="5" spans="1:31" ht="15.95" customHeight="1">
      <c r="B5" s="812"/>
      <c r="C5" s="812" t="s">
        <v>885</v>
      </c>
      <c r="E5" s="812"/>
      <c r="F5" s="812"/>
      <c r="G5" s="812"/>
    </row>
    <row r="6" spans="1:31" ht="23.25" customHeight="1">
      <c r="B6" s="808"/>
      <c r="C6" s="813"/>
      <c r="D6" s="813"/>
      <c r="E6" s="814"/>
      <c r="F6" s="811"/>
      <c r="G6" s="811"/>
    </row>
    <row r="7" spans="1:31" ht="15.95" customHeight="1" thickBot="1">
      <c r="A7" s="808"/>
      <c r="B7" s="808"/>
      <c r="C7" s="813"/>
      <c r="D7" s="813"/>
      <c r="E7" s="811"/>
      <c r="F7" s="811"/>
      <c r="G7" s="811"/>
    </row>
    <row r="8" spans="1:31" ht="18" customHeight="1" thickBot="1">
      <c r="A8" s="920"/>
      <c r="B8" s="921"/>
      <c r="C8" s="921" t="s">
        <v>886</v>
      </c>
      <c r="D8" s="922"/>
      <c r="E8" s="923"/>
      <c r="F8" s="921" t="s">
        <v>887</v>
      </c>
      <c r="G8" s="820"/>
    </row>
    <row r="9" spans="1:31" ht="32.25" customHeight="1" thickBot="1">
      <c r="A9" s="821" t="s">
        <v>736</v>
      </c>
      <c r="B9" s="822" t="s">
        <v>888</v>
      </c>
      <c r="C9" s="924" t="s">
        <v>889</v>
      </c>
      <c r="D9" s="925" t="s">
        <v>890</v>
      </c>
      <c r="E9" s="926" t="s">
        <v>888</v>
      </c>
      <c r="F9" s="924" t="s">
        <v>889</v>
      </c>
      <c r="G9" s="926" t="s">
        <v>890</v>
      </c>
    </row>
    <row r="10" spans="1:31">
      <c r="A10" s="824" t="s">
        <v>895</v>
      </c>
      <c r="B10" s="927">
        <v>3855.3</v>
      </c>
      <c r="C10" s="928">
        <v>3855.3</v>
      </c>
      <c r="D10" s="929">
        <f>IF(B10-C10=0,0,(C10/B10-1))</f>
        <v>0</v>
      </c>
      <c r="E10" s="930">
        <v>15267.6</v>
      </c>
      <c r="F10" s="928">
        <v>15267.6</v>
      </c>
      <c r="G10" s="931">
        <f>IF(E10-F10=0,0,(F10/E10-1))</f>
        <v>0</v>
      </c>
      <c r="H10" s="830"/>
      <c r="I10" s="830"/>
      <c r="J10" s="830"/>
      <c r="K10" s="830"/>
      <c r="L10" s="830"/>
      <c r="M10" s="830"/>
      <c r="N10" s="830"/>
      <c r="O10" s="830"/>
      <c r="P10" s="830"/>
      <c r="Q10" s="830"/>
      <c r="R10" s="830"/>
      <c r="S10" s="830"/>
      <c r="T10" s="830"/>
      <c r="U10" s="830"/>
      <c r="V10" s="830"/>
      <c r="W10" s="830"/>
      <c r="X10" s="830"/>
      <c r="Y10" s="830"/>
      <c r="Z10" s="830"/>
      <c r="AA10" s="830"/>
      <c r="AB10" s="830"/>
      <c r="AC10" s="830"/>
      <c r="AD10" s="831"/>
      <c r="AE10" s="832"/>
    </row>
    <row r="11" spans="1:31">
      <c r="A11" s="833" t="s">
        <v>748</v>
      </c>
      <c r="B11" s="932">
        <v>3746.7</v>
      </c>
      <c r="C11" s="933">
        <v>3746.7</v>
      </c>
      <c r="D11" s="934">
        <f t="shared" ref="D11:D37" si="0">IF(B11-C11=0,0,(C11/B11-1))</f>
        <v>0</v>
      </c>
      <c r="E11" s="935">
        <v>17503.5</v>
      </c>
      <c r="F11" s="933">
        <v>17503.5</v>
      </c>
      <c r="G11" s="936">
        <f t="shared" ref="G11:G37" si="1">IF(E11-F11=0,0,(F11/E11-1))</f>
        <v>0</v>
      </c>
      <c r="I11" s="830"/>
      <c r="J11" s="830"/>
    </row>
    <row r="12" spans="1:31">
      <c r="A12" s="833" t="s">
        <v>749</v>
      </c>
      <c r="B12" s="932">
        <v>3878.1</v>
      </c>
      <c r="C12" s="933">
        <v>3878.1</v>
      </c>
      <c r="D12" s="934">
        <f t="shared" si="0"/>
        <v>0</v>
      </c>
      <c r="E12" s="935">
        <v>17741.7</v>
      </c>
      <c r="F12" s="933">
        <v>17741.7</v>
      </c>
      <c r="G12" s="936">
        <f t="shared" si="1"/>
        <v>0</v>
      </c>
      <c r="I12" s="830"/>
      <c r="J12" s="830"/>
    </row>
    <row r="13" spans="1:31">
      <c r="A13" s="833" t="s">
        <v>750</v>
      </c>
      <c r="B13" s="932">
        <v>3450</v>
      </c>
      <c r="C13" s="933">
        <v>3450</v>
      </c>
      <c r="D13" s="934">
        <f t="shared" si="0"/>
        <v>0</v>
      </c>
      <c r="E13" s="935">
        <v>9280.5</v>
      </c>
      <c r="F13" s="933">
        <v>9280.5</v>
      </c>
      <c r="G13" s="936">
        <f t="shared" si="1"/>
        <v>0</v>
      </c>
      <c r="I13" s="830"/>
      <c r="J13" s="830"/>
    </row>
    <row r="14" spans="1:31">
      <c r="A14" s="833" t="s">
        <v>751</v>
      </c>
      <c r="B14" s="932">
        <v>3609.6</v>
      </c>
      <c r="C14" s="933">
        <v>3609.6</v>
      </c>
      <c r="D14" s="934">
        <f t="shared" si="0"/>
        <v>0</v>
      </c>
      <c r="E14" s="935">
        <v>18698.7</v>
      </c>
      <c r="F14" s="933">
        <v>18698.7</v>
      </c>
      <c r="G14" s="936">
        <f t="shared" si="1"/>
        <v>0</v>
      </c>
      <c r="I14" s="830"/>
      <c r="J14" s="830"/>
    </row>
    <row r="15" spans="1:31">
      <c r="A15" s="833" t="s">
        <v>752</v>
      </c>
      <c r="B15" s="932">
        <v>3711.3</v>
      </c>
      <c r="C15" s="933">
        <v>3711.3</v>
      </c>
      <c r="D15" s="934">
        <f t="shared" si="0"/>
        <v>0</v>
      </c>
      <c r="E15" s="935">
        <v>23800.2</v>
      </c>
      <c r="F15" s="933">
        <v>23800.2</v>
      </c>
      <c r="G15" s="936">
        <f t="shared" si="1"/>
        <v>0</v>
      </c>
      <c r="I15" s="830"/>
      <c r="J15" s="830"/>
    </row>
    <row r="16" spans="1:31">
      <c r="A16" s="833" t="s">
        <v>753</v>
      </c>
      <c r="B16" s="932">
        <v>3495.6</v>
      </c>
      <c r="C16" s="933">
        <v>3495.6</v>
      </c>
      <c r="D16" s="934">
        <f t="shared" si="0"/>
        <v>0</v>
      </c>
      <c r="E16" s="935">
        <v>12038.1</v>
      </c>
      <c r="F16" s="933">
        <v>12038.1</v>
      </c>
      <c r="G16" s="936">
        <f t="shared" si="1"/>
        <v>0</v>
      </c>
      <c r="I16" s="830"/>
      <c r="J16" s="830"/>
    </row>
    <row r="17" spans="1:10">
      <c r="A17" s="833" t="s">
        <v>754</v>
      </c>
      <c r="B17" s="932">
        <v>3855</v>
      </c>
      <c r="C17" s="933">
        <v>3855</v>
      </c>
      <c r="D17" s="934">
        <f t="shared" si="0"/>
        <v>0</v>
      </c>
      <c r="E17" s="935">
        <v>17778</v>
      </c>
      <c r="F17" s="933">
        <v>17778</v>
      </c>
      <c r="G17" s="936">
        <f t="shared" si="1"/>
        <v>0</v>
      </c>
      <c r="I17" s="830"/>
      <c r="J17" s="830"/>
    </row>
    <row r="18" spans="1:10">
      <c r="A18" s="833" t="s">
        <v>755</v>
      </c>
      <c r="B18" s="932">
        <v>3409.2</v>
      </c>
      <c r="C18" s="933">
        <v>3409.2</v>
      </c>
      <c r="D18" s="934">
        <f t="shared" si="0"/>
        <v>0</v>
      </c>
      <c r="E18" s="935">
        <v>18611.7</v>
      </c>
      <c r="F18" s="933">
        <v>18611.7</v>
      </c>
      <c r="G18" s="936">
        <f t="shared" si="1"/>
        <v>0</v>
      </c>
      <c r="I18" s="830"/>
      <c r="J18" s="830"/>
    </row>
    <row r="19" spans="1:10">
      <c r="A19" s="833" t="s">
        <v>756</v>
      </c>
      <c r="B19" s="932">
        <v>3766.2</v>
      </c>
      <c r="C19" s="933">
        <v>3766.2</v>
      </c>
      <c r="D19" s="934">
        <f t="shared" si="0"/>
        <v>0</v>
      </c>
      <c r="E19" s="935">
        <v>14286.9</v>
      </c>
      <c r="F19" s="933">
        <v>14286.9</v>
      </c>
      <c r="G19" s="936">
        <f t="shared" si="1"/>
        <v>0</v>
      </c>
      <c r="I19" s="830"/>
      <c r="J19" s="830"/>
    </row>
    <row r="20" spans="1:10">
      <c r="A20" s="833" t="s">
        <v>757</v>
      </c>
      <c r="B20" s="932">
        <v>3513</v>
      </c>
      <c r="C20" s="933">
        <v>3513</v>
      </c>
      <c r="D20" s="934">
        <f t="shared" si="0"/>
        <v>0</v>
      </c>
      <c r="E20" s="935">
        <v>12000</v>
      </c>
      <c r="F20" s="933">
        <v>12000</v>
      </c>
      <c r="G20" s="936">
        <f t="shared" si="1"/>
        <v>0</v>
      </c>
      <c r="I20" s="830"/>
      <c r="J20" s="830"/>
    </row>
    <row r="21" spans="1:10">
      <c r="A21" s="833" t="s">
        <v>882</v>
      </c>
      <c r="B21" s="932">
        <v>3579.9</v>
      </c>
      <c r="C21" s="933">
        <v>3579.9</v>
      </c>
      <c r="D21" s="934">
        <f t="shared" si="0"/>
        <v>0</v>
      </c>
      <c r="E21" s="935">
        <v>13493.4</v>
      </c>
      <c r="F21" s="933">
        <v>13493.4</v>
      </c>
      <c r="G21" s="936">
        <f t="shared" si="1"/>
        <v>0</v>
      </c>
      <c r="I21" s="830"/>
      <c r="J21" s="830"/>
    </row>
    <row r="22" spans="1:10">
      <c r="A22" s="833" t="s">
        <v>759</v>
      </c>
      <c r="B22" s="932">
        <v>3667.5</v>
      </c>
      <c r="C22" s="933">
        <v>3667.5</v>
      </c>
      <c r="D22" s="934">
        <f t="shared" si="0"/>
        <v>0</v>
      </c>
      <c r="E22" s="935">
        <v>13809</v>
      </c>
      <c r="F22" s="933">
        <v>13809</v>
      </c>
      <c r="G22" s="936">
        <f t="shared" si="1"/>
        <v>0</v>
      </c>
      <c r="I22" s="830"/>
      <c r="J22" s="830"/>
    </row>
    <row r="23" spans="1:10">
      <c r="A23" s="833" t="s">
        <v>760</v>
      </c>
      <c r="B23" s="932">
        <v>3362.4</v>
      </c>
      <c r="C23" s="933">
        <v>3362.4</v>
      </c>
      <c r="D23" s="934">
        <f t="shared" si="0"/>
        <v>0</v>
      </c>
      <c r="E23" s="935">
        <v>13262.4</v>
      </c>
      <c r="F23" s="933">
        <v>13262.4</v>
      </c>
      <c r="G23" s="936">
        <f t="shared" si="1"/>
        <v>0</v>
      </c>
      <c r="I23" s="830"/>
      <c r="J23" s="830"/>
    </row>
    <row r="24" spans="1:10">
      <c r="A24" s="833" t="s">
        <v>761</v>
      </c>
      <c r="B24" s="932">
        <v>3806.7</v>
      </c>
      <c r="C24" s="933">
        <v>3806.7</v>
      </c>
      <c r="D24" s="934">
        <f t="shared" si="0"/>
        <v>0</v>
      </c>
      <c r="E24" s="935">
        <v>15989.1</v>
      </c>
      <c r="F24" s="933">
        <v>15989.1</v>
      </c>
      <c r="G24" s="936">
        <f t="shared" si="1"/>
        <v>0</v>
      </c>
      <c r="I24" s="830"/>
      <c r="J24" s="830"/>
    </row>
    <row r="25" spans="1:10">
      <c r="A25" s="833" t="s">
        <v>762</v>
      </c>
      <c r="B25" s="932">
        <v>3360</v>
      </c>
      <c r="C25" s="933">
        <v>3360</v>
      </c>
      <c r="D25" s="934">
        <f t="shared" si="0"/>
        <v>0</v>
      </c>
      <c r="E25" s="935">
        <v>9279.9</v>
      </c>
      <c r="F25" s="933">
        <v>9279.9</v>
      </c>
      <c r="G25" s="936">
        <f t="shared" si="1"/>
        <v>0</v>
      </c>
      <c r="I25" s="830"/>
      <c r="J25" s="830"/>
    </row>
    <row r="26" spans="1:10">
      <c r="A26" s="833" t="s">
        <v>763</v>
      </c>
      <c r="B26" s="932">
        <v>3677.7</v>
      </c>
      <c r="C26" s="933">
        <v>3677.7</v>
      </c>
      <c r="D26" s="934">
        <f t="shared" si="0"/>
        <v>0</v>
      </c>
      <c r="E26" s="935">
        <v>13525.8</v>
      </c>
      <c r="F26" s="933">
        <v>13525.8</v>
      </c>
      <c r="G26" s="936">
        <f t="shared" si="1"/>
        <v>0</v>
      </c>
      <c r="I26" s="830"/>
      <c r="J26" s="830"/>
    </row>
    <row r="27" spans="1:10">
      <c r="A27" s="833" t="s">
        <v>764</v>
      </c>
      <c r="B27" s="932">
        <v>3685.5</v>
      </c>
      <c r="C27" s="933">
        <v>3685.5</v>
      </c>
      <c r="D27" s="934">
        <f t="shared" si="0"/>
        <v>0</v>
      </c>
      <c r="E27" s="935">
        <v>16740</v>
      </c>
      <c r="F27" s="933">
        <v>16740</v>
      </c>
      <c r="G27" s="936">
        <f t="shared" si="1"/>
        <v>0</v>
      </c>
      <c r="I27" s="830"/>
      <c r="J27" s="830"/>
    </row>
    <row r="28" spans="1:10">
      <c r="A28" s="833" t="s">
        <v>765</v>
      </c>
      <c r="B28" s="932">
        <v>3782.4</v>
      </c>
      <c r="C28" s="933">
        <v>3782.4</v>
      </c>
      <c r="D28" s="934">
        <v>0</v>
      </c>
      <c r="E28" s="935">
        <v>14303.1</v>
      </c>
      <c r="F28" s="933">
        <v>14303.1</v>
      </c>
      <c r="G28" s="936">
        <v>0</v>
      </c>
      <c r="I28" s="830"/>
      <c r="J28" s="830"/>
    </row>
    <row r="29" spans="1:10">
      <c r="A29" s="833" t="s">
        <v>766</v>
      </c>
      <c r="B29" s="932">
        <v>3626.7</v>
      </c>
      <c r="C29" s="933">
        <v>3626.7</v>
      </c>
      <c r="D29" s="934">
        <f t="shared" si="0"/>
        <v>0</v>
      </c>
      <c r="E29" s="935">
        <v>14594.7</v>
      </c>
      <c r="F29" s="933">
        <v>14594.7</v>
      </c>
      <c r="G29" s="936">
        <f t="shared" si="1"/>
        <v>0</v>
      </c>
      <c r="I29" s="830"/>
      <c r="J29" s="830"/>
    </row>
    <row r="30" spans="1:10">
      <c r="A30" s="833" t="s">
        <v>639</v>
      </c>
      <c r="B30" s="932">
        <v>3686.7</v>
      </c>
      <c r="C30" s="933">
        <v>3686.7</v>
      </c>
      <c r="D30" s="934">
        <f t="shared" si="0"/>
        <v>0</v>
      </c>
      <c r="E30" s="935">
        <v>14061</v>
      </c>
      <c r="F30" s="933">
        <v>14061</v>
      </c>
      <c r="G30" s="936">
        <f t="shared" si="1"/>
        <v>0</v>
      </c>
      <c r="I30" s="830"/>
      <c r="J30" s="830"/>
    </row>
    <row r="31" spans="1:10">
      <c r="A31" s="833" t="s">
        <v>874</v>
      </c>
      <c r="B31" s="932">
        <v>3682.5</v>
      </c>
      <c r="C31" s="933">
        <v>3682.5</v>
      </c>
      <c r="D31" s="934">
        <f t="shared" si="0"/>
        <v>0</v>
      </c>
      <c r="E31" s="935">
        <v>17040</v>
      </c>
      <c r="F31" s="933">
        <v>17040</v>
      </c>
      <c r="G31" s="936">
        <f t="shared" si="1"/>
        <v>0</v>
      </c>
      <c r="I31" s="830"/>
      <c r="J31" s="830"/>
    </row>
    <row r="32" spans="1:10">
      <c r="A32" s="833" t="s">
        <v>875</v>
      </c>
      <c r="B32" s="932">
        <v>3681</v>
      </c>
      <c r="C32" s="933">
        <v>3681</v>
      </c>
      <c r="D32" s="934">
        <f t="shared" si="0"/>
        <v>0</v>
      </c>
      <c r="E32" s="935">
        <v>12773.7</v>
      </c>
      <c r="F32" s="933">
        <v>12773.7</v>
      </c>
      <c r="G32" s="936">
        <f t="shared" si="1"/>
        <v>0</v>
      </c>
      <c r="I32" s="830"/>
      <c r="J32" s="830"/>
    </row>
    <row r="33" spans="1:10">
      <c r="A33" s="833" t="s">
        <v>769</v>
      </c>
      <c r="B33" s="932">
        <v>3639.9</v>
      </c>
      <c r="C33" s="933">
        <v>3639.9</v>
      </c>
      <c r="D33" s="934">
        <f t="shared" si="0"/>
        <v>0</v>
      </c>
      <c r="E33" s="935">
        <v>12714.9</v>
      </c>
      <c r="F33" s="933">
        <v>12714.9</v>
      </c>
      <c r="G33" s="936">
        <f t="shared" si="1"/>
        <v>0</v>
      </c>
      <c r="I33" s="830"/>
      <c r="J33" s="830"/>
    </row>
    <row r="34" spans="1:10">
      <c r="A34" s="833" t="s">
        <v>770</v>
      </c>
      <c r="B34" s="932">
        <v>3588.3</v>
      </c>
      <c r="C34" s="933">
        <v>3588.3</v>
      </c>
      <c r="D34" s="934">
        <f t="shared" si="0"/>
        <v>0</v>
      </c>
      <c r="E34" s="935">
        <v>12730.5</v>
      </c>
      <c r="F34" s="933">
        <v>12730.5</v>
      </c>
      <c r="G34" s="936">
        <f t="shared" si="1"/>
        <v>0</v>
      </c>
      <c r="I34" s="830"/>
      <c r="J34" s="830"/>
    </row>
    <row r="35" spans="1:10">
      <c r="A35" s="833" t="s">
        <v>771</v>
      </c>
      <c r="B35" s="932">
        <v>3579.9</v>
      </c>
      <c r="C35" s="933">
        <v>3579.9</v>
      </c>
      <c r="D35" s="934">
        <f t="shared" si="0"/>
        <v>0</v>
      </c>
      <c r="E35" s="935">
        <v>13493.4</v>
      </c>
      <c r="F35" s="933">
        <v>13493.4</v>
      </c>
      <c r="G35" s="936">
        <f t="shared" si="1"/>
        <v>0</v>
      </c>
      <c r="I35" s="830"/>
      <c r="J35" s="830"/>
    </row>
    <row r="36" spans="1:10">
      <c r="A36" s="833" t="s">
        <v>772</v>
      </c>
      <c r="B36" s="932">
        <v>3855.3</v>
      </c>
      <c r="C36" s="933">
        <v>3855.3</v>
      </c>
      <c r="D36" s="934">
        <f t="shared" si="0"/>
        <v>0</v>
      </c>
      <c r="E36" s="935">
        <v>14594.7</v>
      </c>
      <c r="F36" s="933">
        <v>14594.7</v>
      </c>
      <c r="G36" s="936">
        <f t="shared" si="1"/>
        <v>0</v>
      </c>
      <c r="I36" s="830"/>
      <c r="J36" s="830"/>
    </row>
    <row r="37" spans="1:10" ht="15.75" thickBot="1">
      <c r="A37" s="833" t="s">
        <v>773</v>
      </c>
      <c r="B37" s="937">
        <v>3365.7</v>
      </c>
      <c r="C37" s="938">
        <v>3365.7</v>
      </c>
      <c r="D37" s="939">
        <f t="shared" si="0"/>
        <v>0</v>
      </c>
      <c r="E37" s="940">
        <v>12827.7</v>
      </c>
      <c r="F37" s="938">
        <v>12827.7</v>
      </c>
      <c r="G37" s="941">
        <f t="shared" si="1"/>
        <v>0</v>
      </c>
      <c r="I37" s="830"/>
      <c r="J37" s="830"/>
    </row>
    <row r="38" spans="1:10" ht="22.5" customHeight="1" thickBot="1">
      <c r="A38" s="942" t="s">
        <v>877</v>
      </c>
      <c r="B38" s="943">
        <v>3648.019691633574</v>
      </c>
      <c r="C38" s="943">
        <v>3646.7951070691133</v>
      </c>
      <c r="D38" s="944">
        <f>IF(C38-B38=0,0,(C38/B38-1))</f>
        <v>-3.3568474623890676E-4</v>
      </c>
      <c r="E38" s="945">
        <v>14690.434051211827</v>
      </c>
      <c r="F38" s="946">
        <v>14670.638903324596</v>
      </c>
      <c r="G38" s="947">
        <f>IF(F38-E38=0,0,(F38/E38-1))</f>
        <v>-1.3474855690597254E-3</v>
      </c>
      <c r="I38" s="830"/>
      <c r="J38" s="830"/>
    </row>
    <row r="39" spans="1:10" ht="15.75">
      <c r="A39" s="855"/>
      <c r="B39" s="856"/>
      <c r="C39" s="857"/>
      <c r="D39" s="858"/>
    </row>
    <row r="40" spans="1:10" ht="18">
      <c r="A40" s="1023" t="s">
        <v>918</v>
      </c>
      <c r="B40" s="856"/>
      <c r="C40" s="856"/>
      <c r="D40" s="858"/>
    </row>
    <row r="41" spans="1:10">
      <c r="A41" s="948"/>
      <c r="B41" s="856"/>
      <c r="C41" s="856"/>
      <c r="D41" s="858"/>
    </row>
    <row r="42" spans="1:10">
      <c r="A42" s="859"/>
      <c r="B42" s="856"/>
      <c r="C42" s="856"/>
      <c r="D42" s="858"/>
    </row>
    <row r="43" spans="1:10">
      <c r="A43" s="855"/>
      <c r="B43" s="856"/>
      <c r="C43" s="856"/>
      <c r="D43" s="858"/>
    </row>
    <row r="44" spans="1:10">
      <c r="A44" s="855"/>
      <c r="B44" s="856"/>
      <c r="C44" s="856"/>
      <c r="D44" s="858"/>
    </row>
    <row r="45" spans="1:10">
      <c r="A45" s="861"/>
      <c r="B45" s="862"/>
      <c r="C45" s="862"/>
      <c r="D45" s="863"/>
    </row>
    <row r="46" spans="1:10">
      <c r="A46" s="861"/>
      <c r="B46" s="864"/>
      <c r="C46" s="864"/>
      <c r="D46" s="863"/>
    </row>
    <row r="47" spans="1:10">
      <c r="A47" s="861"/>
      <c r="B47" s="865"/>
      <c r="C47" s="866"/>
      <c r="D47" s="861"/>
    </row>
    <row r="48" spans="1:10">
      <c r="A48" s="861"/>
      <c r="B48" s="867"/>
      <c r="C48" s="868"/>
      <c r="D48" s="861"/>
    </row>
    <row r="49" spans="1:4">
      <c r="A49" s="861"/>
      <c r="B49" s="869"/>
      <c r="C49" s="868"/>
      <c r="D49" s="861"/>
    </row>
    <row r="50" spans="1:4">
      <c r="A50" s="861"/>
      <c r="B50" s="867"/>
      <c r="C50" s="868"/>
      <c r="D50" s="861"/>
    </row>
    <row r="51" spans="1:4">
      <c r="A51" s="861"/>
      <c r="B51" s="867"/>
      <c r="C51" s="868"/>
      <c r="D51" s="861"/>
    </row>
    <row r="52" spans="1:4">
      <c r="A52" s="861"/>
      <c r="B52" s="867"/>
      <c r="C52" s="868"/>
      <c r="D52" s="861"/>
    </row>
    <row r="53" spans="1:4">
      <c r="A53" s="861"/>
      <c r="B53" s="867"/>
      <c r="C53" s="868"/>
      <c r="D53" s="861"/>
    </row>
    <row r="54" spans="1:4">
      <c r="A54" s="861"/>
      <c r="B54" s="867"/>
      <c r="C54" s="868"/>
      <c r="D54" s="861"/>
    </row>
    <row r="55" spans="1:4">
      <c r="A55" s="861"/>
      <c r="B55" s="867"/>
      <c r="C55" s="868"/>
      <c r="D55" s="861"/>
    </row>
    <row r="56" spans="1:4">
      <c r="A56" s="861"/>
      <c r="B56" s="867"/>
      <c r="C56" s="868"/>
      <c r="D56" s="861"/>
    </row>
    <row r="57" spans="1:4">
      <c r="A57" s="861"/>
      <c r="B57" s="867"/>
      <c r="C57" s="868"/>
      <c r="D57" s="861"/>
    </row>
    <row r="58" spans="1:4">
      <c r="A58" s="861"/>
      <c r="B58" s="867"/>
      <c r="C58" s="868"/>
      <c r="D58" s="861"/>
    </row>
    <row r="59" spans="1:4">
      <c r="A59" s="861"/>
      <c r="B59" s="867"/>
      <c r="C59" s="868"/>
      <c r="D59" s="861"/>
    </row>
    <row r="60" spans="1:4">
      <c r="A60" s="861"/>
      <c r="B60" s="867"/>
      <c r="C60" s="868"/>
      <c r="D60" s="861"/>
    </row>
    <row r="61" spans="1:4">
      <c r="A61" s="861"/>
      <c r="B61" s="867"/>
      <c r="C61" s="868"/>
      <c r="D61" s="861"/>
    </row>
    <row r="62" spans="1:4">
      <c r="A62" s="861"/>
      <c r="B62" s="867"/>
      <c r="C62" s="868"/>
      <c r="D62" s="861"/>
    </row>
    <row r="63" spans="1:4">
      <c r="A63" s="861"/>
      <c r="B63" s="867"/>
      <c r="C63" s="868"/>
      <c r="D63" s="861"/>
    </row>
    <row r="64" spans="1:4">
      <c r="A64" s="861"/>
      <c r="B64" s="867"/>
      <c r="C64" s="868"/>
      <c r="D64" s="861"/>
    </row>
    <row r="65" spans="1:4">
      <c r="A65" s="861"/>
      <c r="B65" s="867"/>
      <c r="C65" s="868"/>
      <c r="D65" s="861"/>
    </row>
    <row r="66" spans="1:4">
      <c r="A66" s="861"/>
      <c r="B66" s="867"/>
      <c r="C66" s="868"/>
      <c r="D66" s="861"/>
    </row>
    <row r="67" spans="1:4">
      <c r="A67" s="861"/>
      <c r="B67" s="867"/>
      <c r="C67" s="868"/>
      <c r="D67" s="861"/>
    </row>
    <row r="68" spans="1:4">
      <c r="A68" s="861"/>
      <c r="B68" s="867"/>
      <c r="C68" s="868"/>
      <c r="D68" s="861"/>
    </row>
    <row r="69" spans="1:4">
      <c r="A69" s="861"/>
      <c r="B69" s="867"/>
      <c r="C69" s="868"/>
      <c r="D69" s="861"/>
    </row>
    <row r="70" spans="1:4">
      <c r="A70" s="861"/>
      <c r="B70" s="867"/>
      <c r="C70" s="868"/>
      <c r="D70" s="861"/>
    </row>
    <row r="71" spans="1:4">
      <c r="A71" s="861"/>
      <c r="B71" s="867"/>
      <c r="C71" s="868"/>
      <c r="D71" s="861"/>
    </row>
    <row r="72" spans="1:4">
      <c r="A72" s="861"/>
      <c r="B72" s="867"/>
      <c r="C72" s="868"/>
      <c r="D72" s="861"/>
    </row>
    <row r="73" spans="1:4">
      <c r="A73" s="861"/>
      <c r="B73" s="867"/>
      <c r="C73" s="868"/>
      <c r="D73" s="861"/>
    </row>
    <row r="74" spans="1:4">
      <c r="A74" s="861"/>
      <c r="B74" s="867"/>
      <c r="C74" s="868"/>
      <c r="D74" s="861"/>
    </row>
    <row r="75" spans="1:4">
      <c r="A75" s="861"/>
      <c r="B75" s="867"/>
      <c r="C75" s="868"/>
      <c r="D75" s="861"/>
    </row>
    <row r="76" spans="1:4">
      <c r="A76" s="861"/>
      <c r="B76" s="868"/>
      <c r="C76" s="868"/>
      <c r="D76" s="861"/>
    </row>
    <row r="77" spans="1:4">
      <c r="A77" s="861"/>
      <c r="B77" s="868"/>
      <c r="C77" s="868"/>
      <c r="D77" s="861"/>
    </row>
    <row r="78" spans="1:4">
      <c r="A78" s="861"/>
      <c r="B78" s="868"/>
      <c r="C78" s="868"/>
      <c r="D78" s="861"/>
    </row>
    <row r="79" spans="1:4">
      <c r="A79" s="861"/>
      <c r="B79" s="868"/>
      <c r="C79" s="868"/>
      <c r="D79" s="861"/>
    </row>
    <row r="80" spans="1:4">
      <c r="A80" s="861"/>
      <c r="B80" s="868"/>
      <c r="C80" s="868"/>
      <c r="D80" s="861"/>
    </row>
    <row r="81" spans="1:4">
      <c r="A81" s="861"/>
      <c r="B81" s="868"/>
      <c r="C81" s="868"/>
      <c r="D81" s="861"/>
    </row>
    <row r="82" spans="1:4">
      <c r="A82" s="861"/>
      <c r="B82" s="868"/>
      <c r="C82" s="868"/>
      <c r="D82" s="861"/>
    </row>
    <row r="83" spans="1:4">
      <c r="A83" s="861"/>
      <c r="B83" s="868"/>
      <c r="C83" s="868"/>
      <c r="D83" s="861"/>
    </row>
    <row r="84" spans="1:4">
      <c r="A84" s="861"/>
      <c r="B84" s="868"/>
      <c r="C84" s="868"/>
      <c r="D84" s="861"/>
    </row>
    <row r="85" spans="1:4">
      <c r="A85" s="861"/>
      <c r="B85" s="868"/>
      <c r="C85" s="868"/>
      <c r="D85" s="861"/>
    </row>
    <row r="86" spans="1:4">
      <c r="A86" s="861"/>
      <c r="B86" s="868"/>
      <c r="C86" s="868"/>
      <c r="D86" s="861"/>
    </row>
    <row r="87" spans="1:4">
      <c r="A87" s="861"/>
      <c r="B87" s="868"/>
      <c r="C87" s="868"/>
      <c r="D87" s="861"/>
    </row>
    <row r="88" spans="1:4">
      <c r="A88" s="861"/>
      <c r="B88" s="868"/>
      <c r="C88" s="868"/>
      <c r="D88" s="861"/>
    </row>
    <row r="89" spans="1:4">
      <c r="A89" s="861"/>
      <c r="B89" s="868"/>
      <c r="C89" s="868"/>
      <c r="D89" s="861"/>
    </row>
    <row r="90" spans="1:4">
      <c r="A90" s="861"/>
      <c r="B90" s="868"/>
      <c r="C90" s="868"/>
      <c r="D90" s="861"/>
    </row>
    <row r="91" spans="1:4">
      <c r="A91" s="861"/>
      <c r="B91" s="868"/>
      <c r="C91" s="868"/>
      <c r="D91" s="861"/>
    </row>
    <row r="92" spans="1:4">
      <c r="A92" s="861"/>
      <c r="B92" s="868"/>
      <c r="C92" s="868"/>
      <c r="D92" s="861"/>
    </row>
    <row r="93" spans="1:4">
      <c r="A93" s="861"/>
      <c r="B93" s="868"/>
      <c r="C93" s="868"/>
      <c r="D93" s="861"/>
    </row>
    <row r="94" spans="1:4">
      <c r="A94" s="861"/>
      <c r="B94" s="868"/>
      <c r="C94" s="868"/>
      <c r="D94" s="861"/>
    </row>
    <row r="95" spans="1:4">
      <c r="A95" s="861"/>
      <c r="B95" s="868"/>
      <c r="C95" s="868"/>
      <c r="D95" s="861"/>
    </row>
    <row r="96" spans="1:4">
      <c r="A96" s="861"/>
      <c r="B96" s="868"/>
      <c r="C96" s="868"/>
      <c r="D96" s="861"/>
    </row>
    <row r="97" spans="1:4">
      <c r="A97" s="861"/>
      <c r="B97" s="868"/>
      <c r="C97" s="868"/>
      <c r="D97" s="861"/>
    </row>
    <row r="98" spans="1:4">
      <c r="A98" s="861"/>
      <c r="B98" s="868"/>
      <c r="C98" s="868"/>
      <c r="D98" s="861"/>
    </row>
    <row r="99" spans="1:4">
      <c r="A99" s="861"/>
      <c r="B99" s="868"/>
      <c r="C99" s="868"/>
      <c r="D99" s="861"/>
    </row>
    <row r="100" spans="1:4">
      <c r="A100" s="861"/>
      <c r="B100" s="868"/>
      <c r="C100" s="868"/>
      <c r="D100" s="861"/>
    </row>
    <row r="101" spans="1:4">
      <c r="A101" s="861"/>
      <c r="B101" s="868"/>
      <c r="C101" s="868"/>
      <c r="D101" s="861"/>
    </row>
    <row r="102" spans="1:4">
      <c r="A102" s="861"/>
      <c r="B102" s="868"/>
      <c r="C102" s="868"/>
      <c r="D102" s="861"/>
    </row>
    <row r="103" spans="1:4">
      <c r="A103" s="861"/>
      <c r="B103" s="868"/>
      <c r="C103" s="868"/>
      <c r="D103" s="861"/>
    </row>
    <row r="104" spans="1:4">
      <c r="A104" s="861"/>
      <c r="B104" s="868"/>
      <c r="C104" s="868"/>
      <c r="D104" s="861"/>
    </row>
    <row r="105" spans="1:4">
      <c r="A105" s="861"/>
      <c r="B105" s="868"/>
      <c r="C105" s="868"/>
      <c r="D105" s="861"/>
    </row>
    <row r="106" spans="1:4">
      <c r="A106" s="861"/>
      <c r="B106" s="868"/>
      <c r="C106" s="868"/>
      <c r="D106" s="861"/>
    </row>
    <row r="107" spans="1:4">
      <c r="A107" s="861"/>
      <c r="B107" s="868"/>
      <c r="C107" s="868"/>
      <c r="D107" s="861"/>
    </row>
    <row r="108" spans="1:4">
      <c r="A108" s="861"/>
      <c r="B108" s="868"/>
      <c r="C108" s="868"/>
      <c r="D108" s="861"/>
    </row>
    <row r="109" spans="1:4">
      <c r="A109" s="861"/>
      <c r="B109" s="868"/>
      <c r="C109" s="868"/>
      <c r="D109" s="861"/>
    </row>
    <row r="110" spans="1:4">
      <c r="A110" s="861"/>
      <c r="B110" s="868"/>
      <c r="C110" s="868"/>
      <c r="D110" s="861"/>
    </row>
    <row r="111" spans="1:4">
      <c r="A111" s="861"/>
      <c r="B111" s="868"/>
      <c r="C111" s="868"/>
      <c r="D111" s="861"/>
    </row>
    <row r="112" spans="1:4">
      <c r="A112" s="861"/>
      <c r="B112" s="868"/>
      <c r="C112" s="868"/>
      <c r="D112" s="861"/>
    </row>
    <row r="113" spans="1:4">
      <c r="A113" s="861"/>
      <c r="B113" s="868"/>
      <c r="C113" s="868"/>
      <c r="D113" s="861"/>
    </row>
    <row r="114" spans="1:4">
      <c r="A114" s="861"/>
      <c r="B114" s="868"/>
      <c r="C114" s="868"/>
      <c r="D114" s="861"/>
    </row>
    <row r="115" spans="1:4">
      <c r="A115" s="861"/>
      <c r="B115" s="868"/>
      <c r="C115" s="868"/>
      <c r="D115" s="861"/>
    </row>
    <row r="116" spans="1:4">
      <c r="A116" s="861"/>
      <c r="B116" s="868"/>
      <c r="C116" s="868"/>
      <c r="D116" s="861"/>
    </row>
    <row r="117" spans="1:4">
      <c r="A117" s="861"/>
      <c r="B117" s="868"/>
      <c r="C117" s="868"/>
      <c r="D117" s="861"/>
    </row>
    <row r="118" spans="1:4">
      <c r="A118" s="861"/>
      <c r="B118" s="868"/>
      <c r="C118" s="868"/>
      <c r="D118" s="861"/>
    </row>
    <row r="119" spans="1:4">
      <c r="A119" s="861"/>
      <c r="B119" s="868"/>
      <c r="C119" s="868"/>
      <c r="D119" s="861"/>
    </row>
    <row r="120" spans="1:4">
      <c r="A120" s="861"/>
      <c r="B120" s="868"/>
      <c r="C120" s="868"/>
      <c r="D120" s="861"/>
    </row>
    <row r="121" spans="1:4">
      <c r="A121" s="861"/>
      <c r="B121" s="868"/>
      <c r="C121" s="868"/>
      <c r="D121" s="861"/>
    </row>
    <row r="122" spans="1:4">
      <c r="A122" s="861"/>
      <c r="B122" s="868"/>
      <c r="C122" s="868"/>
      <c r="D122" s="861"/>
    </row>
    <row r="123" spans="1:4">
      <c r="A123" s="861"/>
      <c r="B123" s="868"/>
      <c r="C123" s="868"/>
      <c r="D123" s="861"/>
    </row>
    <row r="124" spans="1:4">
      <c r="A124" s="861"/>
      <c r="B124" s="868"/>
      <c r="C124" s="868"/>
      <c r="D124" s="861"/>
    </row>
    <row r="125" spans="1:4">
      <c r="A125" s="861"/>
      <c r="B125" s="868"/>
      <c r="C125" s="868"/>
      <c r="D125" s="861"/>
    </row>
    <row r="126" spans="1:4">
      <c r="A126" s="861"/>
      <c r="B126" s="868"/>
      <c r="C126" s="868"/>
      <c r="D126" s="861"/>
    </row>
    <row r="127" spans="1:4">
      <c r="A127" s="861"/>
      <c r="B127" s="868"/>
      <c r="C127" s="868"/>
      <c r="D127" s="861"/>
    </row>
    <row r="128" spans="1:4">
      <c r="A128" s="861"/>
      <c r="B128" s="868"/>
      <c r="C128" s="868"/>
      <c r="D128" s="861"/>
    </row>
    <row r="129" spans="1:4">
      <c r="A129" s="861"/>
      <c r="B129" s="868"/>
      <c r="C129" s="868"/>
      <c r="D129" s="861"/>
    </row>
    <row r="130" spans="1:4">
      <c r="A130" s="861"/>
      <c r="B130" s="868"/>
      <c r="C130" s="868"/>
      <c r="D130" s="861"/>
    </row>
    <row r="131" spans="1:4">
      <c r="A131" s="861"/>
      <c r="B131" s="868"/>
      <c r="C131" s="868"/>
      <c r="D131" s="861"/>
    </row>
    <row r="132" spans="1:4">
      <c r="A132" s="861"/>
      <c r="B132" s="868"/>
      <c r="C132" s="868"/>
      <c r="D132" s="861"/>
    </row>
    <row r="133" spans="1:4">
      <c r="A133" s="861"/>
      <c r="B133" s="868"/>
      <c r="C133" s="868"/>
      <c r="D133" s="861"/>
    </row>
    <row r="134" spans="1:4">
      <c r="A134" s="861"/>
      <c r="B134" s="868"/>
      <c r="C134" s="868"/>
      <c r="D134" s="861"/>
    </row>
    <row r="135" spans="1:4">
      <c r="A135" s="861"/>
      <c r="B135" s="868"/>
      <c r="C135" s="868"/>
      <c r="D135" s="861"/>
    </row>
    <row r="136" spans="1:4">
      <c r="A136" s="861"/>
      <c r="B136" s="868"/>
      <c r="C136" s="868"/>
      <c r="D136" s="861"/>
    </row>
    <row r="137" spans="1:4">
      <c r="A137" s="861"/>
      <c r="B137" s="868"/>
      <c r="C137" s="868"/>
      <c r="D137" s="861"/>
    </row>
    <row r="138" spans="1:4">
      <c r="A138" s="861"/>
      <c r="B138" s="868"/>
      <c r="C138" s="868"/>
      <c r="D138" s="861"/>
    </row>
    <row r="139" spans="1:4">
      <c r="A139" s="861"/>
      <c r="B139" s="868"/>
      <c r="C139" s="868"/>
      <c r="D139" s="861"/>
    </row>
    <row r="140" spans="1:4">
      <c r="A140" s="861"/>
      <c r="B140" s="868"/>
      <c r="C140" s="868"/>
      <c r="D140" s="861"/>
    </row>
    <row r="141" spans="1:4">
      <c r="A141" s="861"/>
      <c r="B141" s="868"/>
      <c r="C141" s="868"/>
      <c r="D141" s="861"/>
    </row>
    <row r="142" spans="1:4">
      <c r="A142" s="861"/>
      <c r="B142" s="868"/>
      <c r="C142" s="868"/>
      <c r="D142" s="861"/>
    </row>
    <row r="143" spans="1:4">
      <c r="A143" s="861"/>
      <c r="B143" s="868"/>
      <c r="C143" s="868"/>
      <c r="D143" s="861"/>
    </row>
    <row r="144" spans="1:4">
      <c r="A144" s="861"/>
      <c r="B144" s="868"/>
      <c r="C144" s="868"/>
      <c r="D144" s="861"/>
    </row>
    <row r="145" spans="1:4">
      <c r="A145" s="861"/>
      <c r="B145" s="868"/>
      <c r="C145" s="868"/>
      <c r="D145" s="861"/>
    </row>
    <row r="146" spans="1:4">
      <c r="A146" s="861"/>
      <c r="B146" s="868"/>
      <c r="C146" s="868"/>
      <c r="D146" s="861"/>
    </row>
    <row r="147" spans="1:4">
      <c r="A147" s="861"/>
      <c r="B147" s="868"/>
      <c r="C147" s="868"/>
      <c r="D147" s="861"/>
    </row>
    <row r="148" spans="1:4">
      <c r="A148" s="861"/>
      <c r="B148" s="868"/>
      <c r="C148" s="868"/>
      <c r="D148" s="861"/>
    </row>
    <row r="149" spans="1:4">
      <c r="A149" s="861"/>
      <c r="B149" s="868"/>
      <c r="C149" s="868"/>
      <c r="D149" s="861"/>
    </row>
    <row r="150" spans="1:4">
      <c r="A150" s="861"/>
      <c r="B150" s="868"/>
      <c r="C150" s="868"/>
      <c r="D150" s="861"/>
    </row>
    <row r="151" spans="1:4">
      <c r="A151" s="861"/>
      <c r="B151" s="868"/>
      <c r="C151" s="868"/>
      <c r="D151" s="861"/>
    </row>
    <row r="152" spans="1:4">
      <c r="A152" s="861"/>
      <c r="B152" s="868"/>
      <c r="C152" s="868"/>
      <c r="D152" s="861"/>
    </row>
    <row r="153" spans="1:4">
      <c r="A153" s="861"/>
      <c r="B153" s="868"/>
      <c r="C153" s="868"/>
      <c r="D153" s="861"/>
    </row>
    <row r="154" spans="1:4">
      <c r="A154" s="861"/>
      <c r="B154" s="868"/>
      <c r="C154" s="868"/>
      <c r="D154" s="861"/>
    </row>
    <row r="155" spans="1:4">
      <c r="A155" s="861"/>
      <c r="B155" s="868"/>
      <c r="C155" s="868"/>
      <c r="D155" s="861"/>
    </row>
    <row r="156" spans="1:4">
      <c r="A156" s="861"/>
      <c r="B156" s="868"/>
      <c r="C156" s="868"/>
      <c r="D156" s="861"/>
    </row>
    <row r="157" spans="1:4">
      <c r="A157" s="861"/>
      <c r="B157" s="868"/>
      <c r="C157" s="868"/>
      <c r="D157" s="861"/>
    </row>
    <row r="158" spans="1:4">
      <c r="A158" s="861"/>
      <c r="B158" s="868"/>
      <c r="C158" s="868"/>
      <c r="D158" s="861"/>
    </row>
    <row r="159" spans="1:4">
      <c r="A159" s="861"/>
      <c r="B159" s="868"/>
      <c r="C159" s="868"/>
      <c r="D159" s="861"/>
    </row>
    <row r="160" spans="1:4">
      <c r="A160" s="861"/>
      <c r="B160" s="868"/>
      <c r="C160" s="868"/>
      <c r="D160" s="861"/>
    </row>
    <row r="161" spans="1:4">
      <c r="A161" s="861"/>
      <c r="B161" s="868"/>
      <c r="C161" s="868"/>
      <c r="D161" s="861"/>
    </row>
    <row r="162" spans="1:4">
      <c r="A162" s="861"/>
      <c r="B162" s="868"/>
      <c r="C162" s="868"/>
      <c r="D162" s="861"/>
    </row>
    <row r="163" spans="1:4">
      <c r="A163" s="861"/>
      <c r="B163" s="868"/>
      <c r="C163" s="868"/>
      <c r="D163" s="861"/>
    </row>
    <row r="164" spans="1:4">
      <c r="A164" s="861"/>
      <c r="B164" s="868"/>
      <c r="C164" s="868"/>
      <c r="D164" s="861"/>
    </row>
    <row r="165" spans="1:4">
      <c r="A165" s="861"/>
      <c r="B165" s="868"/>
      <c r="C165" s="868"/>
      <c r="D165" s="861"/>
    </row>
    <row r="166" spans="1:4">
      <c r="A166" s="861"/>
      <c r="B166" s="868"/>
      <c r="C166" s="868"/>
      <c r="D166" s="861"/>
    </row>
    <row r="167" spans="1:4">
      <c r="A167" s="861"/>
      <c r="B167" s="868"/>
      <c r="C167" s="868"/>
      <c r="D167" s="861"/>
    </row>
    <row r="168" spans="1:4">
      <c r="A168" s="861"/>
      <c r="B168" s="868"/>
      <c r="C168" s="868"/>
      <c r="D168" s="861"/>
    </row>
    <row r="169" spans="1:4">
      <c r="A169" s="861"/>
      <c r="B169" s="868"/>
      <c r="C169" s="868"/>
      <c r="D169" s="861"/>
    </row>
    <row r="170" spans="1:4">
      <c r="A170" s="861"/>
      <c r="B170" s="868"/>
      <c r="C170" s="868"/>
      <c r="D170" s="861"/>
    </row>
    <row r="171" spans="1:4">
      <c r="A171" s="861"/>
      <c r="B171" s="868"/>
      <c r="C171" s="868"/>
      <c r="D171" s="861"/>
    </row>
    <row r="172" spans="1:4">
      <c r="A172" s="861"/>
      <c r="B172" s="868"/>
      <c r="C172" s="868"/>
      <c r="D172" s="861"/>
    </row>
    <row r="173" spans="1:4">
      <c r="A173" s="861"/>
      <c r="B173" s="868"/>
      <c r="C173" s="868"/>
      <c r="D173" s="861"/>
    </row>
    <row r="174" spans="1:4">
      <c r="A174" s="861"/>
      <c r="B174" s="868"/>
      <c r="C174" s="868"/>
      <c r="D174" s="861"/>
    </row>
    <row r="175" spans="1:4">
      <c r="A175" s="861"/>
      <c r="B175" s="868"/>
      <c r="C175" s="868"/>
      <c r="D175" s="861"/>
    </row>
    <row r="176" spans="1:4">
      <c r="A176" s="861"/>
      <c r="B176" s="868"/>
      <c r="C176" s="868"/>
      <c r="D176" s="861"/>
    </row>
    <row r="177" spans="1:4">
      <c r="A177" s="861"/>
      <c r="B177" s="868"/>
      <c r="C177" s="868"/>
      <c r="D177" s="861"/>
    </row>
    <row r="178" spans="1:4">
      <c r="A178" s="861"/>
      <c r="B178" s="868"/>
      <c r="C178" s="868"/>
      <c r="D178" s="861"/>
    </row>
    <row r="179" spans="1:4">
      <c r="A179" s="861"/>
      <c r="B179" s="868"/>
      <c r="C179" s="868"/>
      <c r="D179" s="861"/>
    </row>
    <row r="180" spans="1:4">
      <c r="A180" s="861"/>
      <c r="B180" s="868"/>
      <c r="C180" s="868"/>
      <c r="D180" s="861"/>
    </row>
    <row r="181" spans="1:4">
      <c r="A181" s="861"/>
      <c r="B181" s="868"/>
      <c r="C181" s="868"/>
      <c r="D181" s="861"/>
    </row>
    <row r="182" spans="1:4">
      <c r="A182" s="861"/>
      <c r="B182" s="868"/>
      <c r="C182" s="868"/>
      <c r="D182" s="861"/>
    </row>
    <row r="183" spans="1:4">
      <c r="A183" s="861"/>
      <c r="B183" s="868"/>
      <c r="C183" s="868"/>
      <c r="D183" s="861"/>
    </row>
    <row r="184" spans="1:4">
      <c r="A184" s="861"/>
      <c r="B184" s="868"/>
      <c r="C184" s="868"/>
      <c r="D184" s="861"/>
    </row>
    <row r="185" spans="1:4">
      <c r="A185" s="861"/>
      <c r="B185" s="868"/>
      <c r="C185" s="868"/>
      <c r="D185" s="861"/>
    </row>
    <row r="186" spans="1:4">
      <c r="A186" s="861"/>
      <c r="B186" s="868"/>
      <c r="C186" s="868"/>
      <c r="D186" s="861"/>
    </row>
    <row r="187" spans="1:4">
      <c r="A187" s="861"/>
      <c r="B187" s="868"/>
      <c r="C187" s="868"/>
      <c r="D187" s="861"/>
    </row>
    <row r="188" spans="1:4">
      <c r="A188" s="861"/>
      <c r="B188" s="868"/>
      <c r="C188" s="868"/>
      <c r="D188" s="861"/>
    </row>
    <row r="189" spans="1:4">
      <c r="A189" s="861"/>
      <c r="B189" s="868"/>
      <c r="C189" s="868"/>
      <c r="D189" s="861"/>
    </row>
    <row r="190" spans="1:4">
      <c r="A190" s="861"/>
      <c r="B190" s="868"/>
      <c r="C190" s="868"/>
      <c r="D190" s="861"/>
    </row>
    <row r="191" spans="1:4">
      <c r="A191" s="861"/>
      <c r="B191" s="868"/>
      <c r="C191" s="868"/>
      <c r="D191" s="861"/>
    </row>
    <row r="192" spans="1:4">
      <c r="A192" s="861"/>
      <c r="B192" s="868"/>
      <c r="C192" s="868"/>
      <c r="D192" s="861"/>
    </row>
    <row r="193" spans="1:4">
      <c r="A193" s="861"/>
      <c r="B193" s="868"/>
      <c r="C193" s="868"/>
      <c r="D193" s="861"/>
    </row>
    <row r="194" spans="1:4">
      <c r="A194" s="861"/>
      <c r="B194" s="868"/>
      <c r="C194" s="868"/>
      <c r="D194" s="861"/>
    </row>
    <row r="195" spans="1:4">
      <c r="A195" s="861"/>
      <c r="B195" s="868"/>
      <c r="C195" s="868"/>
      <c r="D195" s="861"/>
    </row>
    <row r="196" spans="1:4">
      <c r="A196" s="861"/>
      <c r="B196" s="868"/>
      <c r="C196" s="868"/>
      <c r="D196" s="861"/>
    </row>
    <row r="197" spans="1:4">
      <c r="A197" s="861"/>
      <c r="B197" s="868"/>
      <c r="C197" s="868"/>
      <c r="D197" s="861"/>
    </row>
    <row r="198" spans="1:4">
      <c r="A198" s="861"/>
      <c r="B198" s="868"/>
      <c r="C198" s="868"/>
      <c r="D198" s="861"/>
    </row>
    <row r="199" spans="1:4">
      <c r="A199" s="861"/>
      <c r="B199" s="868"/>
      <c r="C199" s="868"/>
      <c r="D199" s="861"/>
    </row>
    <row r="200" spans="1:4">
      <c r="A200" s="861"/>
      <c r="B200" s="868"/>
      <c r="C200" s="868"/>
      <c r="D200" s="861"/>
    </row>
    <row r="201" spans="1:4">
      <c r="A201" s="861"/>
      <c r="B201" s="868"/>
      <c r="C201" s="868"/>
      <c r="D201" s="861"/>
    </row>
    <row r="202" spans="1:4">
      <c r="A202" s="861"/>
      <c r="B202" s="868"/>
      <c r="C202" s="868"/>
      <c r="D202" s="861"/>
    </row>
    <row r="203" spans="1:4">
      <c r="A203" s="861"/>
      <c r="B203" s="868"/>
      <c r="C203" s="868"/>
      <c r="D203" s="861"/>
    </row>
    <row r="204" spans="1:4">
      <c r="A204" s="861"/>
      <c r="B204" s="868"/>
      <c r="C204" s="868"/>
      <c r="D204" s="861"/>
    </row>
    <row r="205" spans="1:4">
      <c r="A205" s="861"/>
      <c r="B205" s="868"/>
      <c r="C205" s="868"/>
      <c r="D205" s="861"/>
    </row>
    <row r="206" spans="1:4">
      <c r="A206" s="861"/>
      <c r="B206" s="868"/>
      <c r="C206" s="868"/>
      <c r="D206" s="861"/>
    </row>
    <row r="207" spans="1:4">
      <c r="A207" s="861"/>
      <c r="B207" s="868"/>
      <c r="C207" s="868"/>
      <c r="D207" s="861"/>
    </row>
    <row r="208" spans="1:4">
      <c r="A208" s="861"/>
      <c r="B208" s="868"/>
      <c r="C208" s="868"/>
      <c r="D208" s="861"/>
    </row>
    <row r="209" spans="1:4">
      <c r="A209" s="861"/>
      <c r="B209" s="868"/>
      <c r="C209" s="868"/>
      <c r="D209" s="861"/>
    </row>
    <row r="210" spans="1:4">
      <c r="A210" s="861"/>
      <c r="B210" s="868"/>
      <c r="C210" s="868"/>
      <c r="D210" s="861"/>
    </row>
    <row r="211" spans="1:4">
      <c r="A211" s="861"/>
      <c r="B211" s="868"/>
      <c r="C211" s="868"/>
      <c r="D211" s="861"/>
    </row>
    <row r="212" spans="1:4">
      <c r="A212" s="861"/>
      <c r="B212" s="868"/>
      <c r="C212" s="868"/>
      <c r="D212" s="861"/>
    </row>
    <row r="213" spans="1:4">
      <c r="A213" s="861"/>
      <c r="B213" s="868"/>
      <c r="C213" s="868"/>
      <c r="D213" s="861"/>
    </row>
    <row r="214" spans="1:4">
      <c r="A214" s="861"/>
      <c r="B214" s="868"/>
      <c r="C214" s="868"/>
      <c r="D214" s="861"/>
    </row>
    <row r="215" spans="1:4">
      <c r="A215" s="861"/>
      <c r="B215" s="868"/>
      <c r="C215" s="868"/>
      <c r="D215" s="861"/>
    </row>
    <row r="216" spans="1:4">
      <c r="A216" s="861"/>
      <c r="B216" s="868"/>
      <c r="C216" s="868"/>
      <c r="D216" s="861"/>
    </row>
    <row r="217" spans="1:4">
      <c r="A217" s="861"/>
      <c r="B217" s="868"/>
      <c r="C217" s="868"/>
      <c r="D217" s="861"/>
    </row>
    <row r="218" spans="1:4">
      <c r="A218" s="861"/>
      <c r="B218" s="868"/>
      <c r="C218" s="868"/>
      <c r="D218" s="861"/>
    </row>
    <row r="219" spans="1:4">
      <c r="A219" s="861"/>
      <c r="B219" s="868"/>
      <c r="C219" s="868"/>
      <c r="D219" s="861"/>
    </row>
    <row r="220" spans="1:4">
      <c r="A220" s="861"/>
      <c r="B220" s="868"/>
      <c r="C220" s="868"/>
      <c r="D220" s="861"/>
    </row>
    <row r="221" spans="1:4">
      <c r="A221" s="861"/>
      <c r="B221" s="868"/>
      <c r="C221" s="868"/>
      <c r="D221" s="861"/>
    </row>
    <row r="222" spans="1:4">
      <c r="A222" s="861"/>
      <c r="B222" s="868"/>
      <c r="C222" s="868"/>
      <c r="D222" s="861"/>
    </row>
    <row r="223" spans="1:4">
      <c r="A223" s="861"/>
      <c r="B223" s="868"/>
      <c r="C223" s="868"/>
      <c r="D223" s="861"/>
    </row>
    <row r="224" spans="1:4">
      <c r="A224" s="861"/>
      <c r="B224" s="868"/>
      <c r="C224" s="868"/>
      <c r="D224" s="861"/>
    </row>
    <row r="225" spans="1:4">
      <c r="A225" s="861"/>
      <c r="B225" s="868"/>
      <c r="C225" s="868"/>
      <c r="D225" s="861"/>
    </row>
    <row r="226" spans="1:4">
      <c r="A226" s="861"/>
      <c r="B226" s="868"/>
      <c r="C226" s="868"/>
      <c r="D226" s="861"/>
    </row>
    <row r="227" spans="1:4">
      <c r="A227" s="861"/>
      <c r="B227" s="868"/>
      <c r="C227" s="868"/>
      <c r="D227" s="861"/>
    </row>
    <row r="228" spans="1:4">
      <c r="A228" s="861"/>
      <c r="B228" s="868"/>
      <c r="C228" s="868"/>
      <c r="D228" s="861"/>
    </row>
    <row r="229" spans="1:4">
      <c r="A229" s="861"/>
      <c r="B229" s="868"/>
      <c r="C229" s="868"/>
      <c r="D229" s="861"/>
    </row>
    <row r="230" spans="1:4">
      <c r="A230" s="861"/>
      <c r="B230" s="868"/>
      <c r="C230" s="868"/>
      <c r="D230" s="861"/>
    </row>
    <row r="231" spans="1:4">
      <c r="A231" s="861"/>
      <c r="B231" s="868"/>
      <c r="C231" s="868"/>
      <c r="D231" s="861"/>
    </row>
    <row r="232" spans="1:4">
      <c r="A232" s="861"/>
      <c r="B232" s="868"/>
      <c r="C232" s="868"/>
      <c r="D232" s="861"/>
    </row>
    <row r="233" spans="1:4">
      <c r="A233" s="861"/>
      <c r="B233" s="868"/>
      <c r="C233" s="868"/>
      <c r="D233" s="861"/>
    </row>
    <row r="234" spans="1:4">
      <c r="A234" s="861"/>
      <c r="B234" s="868"/>
      <c r="C234" s="868"/>
      <c r="D234" s="861"/>
    </row>
    <row r="235" spans="1:4">
      <c r="A235" s="861"/>
      <c r="B235" s="868"/>
      <c r="C235" s="868"/>
      <c r="D235" s="861"/>
    </row>
    <row r="236" spans="1:4">
      <c r="A236" s="861"/>
      <c r="B236" s="868"/>
      <c r="C236" s="868"/>
      <c r="D236" s="861"/>
    </row>
    <row r="237" spans="1:4">
      <c r="A237" s="861"/>
      <c r="B237" s="868"/>
      <c r="C237" s="868"/>
      <c r="D237" s="861"/>
    </row>
    <row r="238" spans="1:4">
      <c r="A238" s="861"/>
      <c r="B238" s="868"/>
      <c r="C238" s="868"/>
      <c r="D238" s="861"/>
    </row>
    <row r="239" spans="1:4">
      <c r="A239" s="861"/>
      <c r="B239" s="868"/>
      <c r="C239" s="868"/>
      <c r="D239" s="861"/>
    </row>
    <row r="240" spans="1:4">
      <c r="A240" s="861"/>
      <c r="B240" s="868"/>
      <c r="C240" s="868"/>
      <c r="D240" s="861"/>
    </row>
    <row r="241" spans="1:4">
      <c r="A241" s="861"/>
      <c r="B241" s="868"/>
      <c r="C241" s="868"/>
      <c r="D241" s="861"/>
    </row>
    <row r="242" spans="1:4">
      <c r="A242" s="861"/>
      <c r="B242" s="868"/>
      <c r="C242" s="868"/>
      <c r="D242" s="861"/>
    </row>
    <row r="243" spans="1:4">
      <c r="A243" s="861"/>
      <c r="B243" s="868"/>
      <c r="C243" s="868"/>
      <c r="D243" s="861"/>
    </row>
    <row r="244" spans="1:4">
      <c r="A244" s="861"/>
      <c r="B244" s="868"/>
      <c r="C244" s="868"/>
      <c r="D244" s="861"/>
    </row>
    <row r="245" spans="1:4">
      <c r="A245" s="861"/>
      <c r="B245" s="868"/>
      <c r="C245" s="868"/>
      <c r="D245" s="861"/>
    </row>
    <row r="246" spans="1:4">
      <c r="A246" s="861"/>
      <c r="B246" s="868"/>
      <c r="C246" s="868"/>
      <c r="D246" s="861"/>
    </row>
    <row r="247" spans="1:4">
      <c r="A247" s="861"/>
      <c r="B247" s="868"/>
      <c r="C247" s="868"/>
      <c r="D247" s="861"/>
    </row>
    <row r="248" spans="1:4">
      <c r="A248" s="861"/>
      <c r="B248" s="868"/>
      <c r="C248" s="868"/>
      <c r="D248" s="861"/>
    </row>
    <row r="249" spans="1:4">
      <c r="A249" s="861"/>
      <c r="B249" s="868"/>
      <c r="C249" s="868"/>
      <c r="D249" s="861"/>
    </row>
    <row r="250" spans="1:4">
      <c r="A250" s="861"/>
      <c r="B250" s="868"/>
      <c r="C250" s="868"/>
      <c r="D250" s="861"/>
    </row>
    <row r="251" spans="1:4">
      <c r="A251" s="861"/>
      <c r="B251" s="868"/>
      <c r="C251" s="868"/>
      <c r="D251" s="861"/>
    </row>
    <row r="252" spans="1:4">
      <c r="A252" s="861"/>
      <c r="B252" s="868"/>
      <c r="C252" s="868"/>
      <c r="D252" s="861"/>
    </row>
    <row r="253" spans="1:4">
      <c r="A253" s="861"/>
      <c r="B253" s="868"/>
      <c r="C253" s="868"/>
      <c r="D253" s="861"/>
    </row>
    <row r="254" spans="1:4">
      <c r="A254" s="861"/>
      <c r="B254" s="868"/>
      <c r="C254" s="868"/>
      <c r="D254" s="861"/>
    </row>
    <row r="255" spans="1:4">
      <c r="A255" s="861"/>
      <c r="B255" s="868"/>
      <c r="C255" s="868"/>
      <c r="D255" s="861"/>
    </row>
    <row r="256" spans="1:4">
      <c r="A256" s="861"/>
      <c r="B256" s="868"/>
      <c r="C256" s="868"/>
      <c r="D256" s="861"/>
    </row>
    <row r="257" spans="1:4">
      <c r="A257" s="861"/>
      <c r="B257" s="868"/>
      <c r="C257" s="868"/>
      <c r="D257" s="861"/>
    </row>
    <row r="258" spans="1:4">
      <c r="A258" s="861"/>
      <c r="B258" s="868"/>
      <c r="C258" s="868"/>
      <c r="D258" s="861"/>
    </row>
    <row r="259" spans="1:4">
      <c r="A259" s="861"/>
      <c r="B259" s="868"/>
      <c r="C259" s="868"/>
      <c r="D259" s="861"/>
    </row>
    <row r="260" spans="1:4">
      <c r="A260" s="861"/>
      <c r="B260" s="868"/>
      <c r="C260" s="868"/>
      <c r="D260" s="861"/>
    </row>
    <row r="261" spans="1:4">
      <c r="A261" s="861"/>
      <c r="B261" s="868"/>
      <c r="C261" s="868"/>
      <c r="D261" s="861"/>
    </row>
    <row r="262" spans="1:4">
      <c r="A262" s="861"/>
      <c r="B262" s="868"/>
      <c r="C262" s="868"/>
      <c r="D262" s="861"/>
    </row>
    <row r="263" spans="1:4">
      <c r="A263" s="861"/>
      <c r="B263" s="868"/>
      <c r="C263" s="868"/>
      <c r="D263" s="861"/>
    </row>
    <row r="264" spans="1:4">
      <c r="A264" s="861"/>
      <c r="B264" s="868"/>
      <c r="C264" s="868"/>
      <c r="D264" s="861"/>
    </row>
    <row r="265" spans="1:4">
      <c r="A265" s="861"/>
      <c r="B265" s="868"/>
      <c r="C265" s="868"/>
      <c r="D265" s="861"/>
    </row>
    <row r="266" spans="1:4">
      <c r="A266" s="861"/>
      <c r="B266" s="868"/>
      <c r="C266" s="868"/>
      <c r="D266" s="861"/>
    </row>
    <row r="267" spans="1:4">
      <c r="A267" s="861"/>
      <c r="B267" s="868"/>
      <c r="C267" s="868"/>
      <c r="D267" s="861"/>
    </row>
    <row r="268" spans="1:4">
      <c r="A268" s="861"/>
      <c r="B268" s="868"/>
      <c r="C268" s="868"/>
      <c r="D268" s="861"/>
    </row>
    <row r="269" spans="1:4">
      <c r="A269" s="861"/>
      <c r="B269" s="868"/>
      <c r="C269" s="868"/>
      <c r="D269" s="861"/>
    </row>
    <row r="270" spans="1:4">
      <c r="A270" s="861"/>
      <c r="B270" s="868"/>
      <c r="C270" s="868"/>
      <c r="D270" s="861"/>
    </row>
    <row r="271" spans="1:4">
      <c r="A271" s="861"/>
      <c r="B271" s="868"/>
      <c r="C271" s="868"/>
      <c r="D271" s="861"/>
    </row>
    <row r="272" spans="1:4">
      <c r="A272" s="861"/>
      <c r="B272" s="868"/>
      <c r="C272" s="868"/>
      <c r="D272" s="861"/>
    </row>
    <row r="273" spans="1:4">
      <c r="A273" s="861"/>
      <c r="B273" s="868"/>
      <c r="C273" s="868"/>
      <c r="D273" s="861"/>
    </row>
    <row r="274" spans="1:4">
      <c r="A274" s="861"/>
      <c r="B274" s="868"/>
      <c r="C274" s="868"/>
      <c r="D274" s="861"/>
    </row>
    <row r="275" spans="1:4">
      <c r="A275" s="861"/>
      <c r="B275" s="868"/>
      <c r="C275" s="868"/>
      <c r="D275" s="861"/>
    </row>
    <row r="276" spans="1:4">
      <c r="A276" s="861"/>
      <c r="B276" s="868"/>
      <c r="C276" s="868"/>
      <c r="D276" s="861"/>
    </row>
    <row r="277" spans="1:4">
      <c r="A277" s="861"/>
      <c r="B277" s="868"/>
      <c r="C277" s="868"/>
      <c r="D277" s="861"/>
    </row>
    <row r="278" spans="1:4">
      <c r="A278" s="861"/>
      <c r="B278" s="868"/>
      <c r="C278" s="868"/>
      <c r="D278" s="861"/>
    </row>
    <row r="279" spans="1:4">
      <c r="A279" s="861"/>
      <c r="B279" s="868"/>
      <c r="C279" s="868"/>
      <c r="D279" s="861"/>
    </row>
    <row r="280" spans="1:4">
      <c r="A280" s="861"/>
      <c r="B280" s="868"/>
      <c r="C280" s="868"/>
      <c r="D280" s="861"/>
    </row>
    <row r="281" spans="1:4">
      <c r="A281" s="861"/>
      <c r="B281" s="868"/>
      <c r="C281" s="868"/>
      <c r="D281" s="861"/>
    </row>
    <row r="282" spans="1:4">
      <c r="A282" s="861"/>
      <c r="B282" s="868"/>
      <c r="C282" s="868"/>
      <c r="D282" s="861"/>
    </row>
    <row r="283" spans="1:4">
      <c r="A283" s="861"/>
      <c r="B283" s="868"/>
      <c r="C283" s="868"/>
      <c r="D283" s="861"/>
    </row>
    <row r="284" spans="1:4">
      <c r="A284" s="861"/>
      <c r="B284" s="868"/>
      <c r="C284" s="868"/>
      <c r="D284" s="861"/>
    </row>
    <row r="285" spans="1:4">
      <c r="A285" s="861"/>
      <c r="B285" s="868"/>
      <c r="C285" s="868"/>
      <c r="D285" s="861"/>
    </row>
    <row r="286" spans="1:4">
      <c r="A286" s="861"/>
      <c r="B286" s="868"/>
      <c r="C286" s="868"/>
      <c r="D286" s="861"/>
    </row>
    <row r="287" spans="1:4">
      <c r="A287" s="861"/>
      <c r="B287" s="868"/>
      <c r="C287" s="868"/>
      <c r="D287" s="861"/>
    </row>
    <row r="288" spans="1:4">
      <c r="A288" s="861"/>
      <c r="B288" s="868"/>
      <c r="C288" s="868"/>
      <c r="D288" s="861"/>
    </row>
    <row r="289" spans="1:4">
      <c r="A289" s="861"/>
      <c r="B289" s="868"/>
      <c r="C289" s="868"/>
      <c r="D289" s="861"/>
    </row>
    <row r="290" spans="1:4">
      <c r="A290" s="861"/>
      <c r="B290" s="868"/>
      <c r="C290" s="868"/>
      <c r="D290" s="861"/>
    </row>
    <row r="291" spans="1:4">
      <c r="A291" s="861"/>
      <c r="B291" s="868"/>
      <c r="C291" s="868"/>
      <c r="D291" s="861"/>
    </row>
    <row r="292" spans="1:4">
      <c r="A292" s="861"/>
      <c r="B292" s="868"/>
      <c r="C292" s="868"/>
      <c r="D292" s="861"/>
    </row>
    <row r="293" spans="1:4">
      <c r="A293" s="861"/>
      <c r="B293" s="868"/>
      <c r="C293" s="868"/>
      <c r="D293" s="861"/>
    </row>
    <row r="294" spans="1:4">
      <c r="A294" s="861"/>
      <c r="B294" s="868"/>
      <c r="C294" s="868"/>
      <c r="D294" s="861"/>
    </row>
    <row r="295" spans="1:4">
      <c r="A295" s="861"/>
      <c r="B295" s="868"/>
      <c r="C295" s="868"/>
      <c r="D295" s="861"/>
    </row>
    <row r="296" spans="1:4">
      <c r="A296" s="861"/>
      <c r="B296" s="868"/>
      <c r="C296" s="868"/>
      <c r="D296" s="861"/>
    </row>
    <row r="297" spans="1:4">
      <c r="A297" s="861"/>
      <c r="B297" s="868"/>
      <c r="C297" s="868"/>
      <c r="D297" s="861"/>
    </row>
    <row r="298" spans="1:4">
      <c r="A298" s="861"/>
      <c r="B298" s="868"/>
      <c r="C298" s="868"/>
      <c r="D298" s="861"/>
    </row>
    <row r="299" spans="1:4">
      <c r="A299" s="861"/>
      <c r="B299" s="868"/>
      <c r="C299" s="868"/>
      <c r="D299" s="861"/>
    </row>
    <row r="300" spans="1:4">
      <c r="A300" s="861"/>
      <c r="B300" s="868"/>
      <c r="C300" s="868"/>
      <c r="D300" s="861"/>
    </row>
    <row r="301" spans="1:4">
      <c r="A301" s="861"/>
      <c r="B301" s="868"/>
      <c r="C301" s="868"/>
      <c r="D301" s="861"/>
    </row>
    <row r="302" spans="1:4">
      <c r="A302" s="861"/>
      <c r="B302" s="868"/>
      <c r="C302" s="868"/>
      <c r="D302" s="861"/>
    </row>
    <row r="303" spans="1:4">
      <c r="A303" s="861"/>
      <c r="B303" s="868"/>
      <c r="C303" s="868"/>
      <c r="D303" s="861"/>
    </row>
    <row r="304" spans="1:4">
      <c r="A304" s="861"/>
      <c r="B304" s="868"/>
      <c r="C304" s="868"/>
      <c r="D304" s="861"/>
    </row>
    <row r="305" spans="1:4">
      <c r="A305" s="861"/>
      <c r="B305" s="868"/>
      <c r="C305" s="868"/>
      <c r="D305" s="861"/>
    </row>
    <row r="306" spans="1:4">
      <c r="A306" s="861"/>
      <c r="B306" s="868"/>
      <c r="C306" s="868"/>
      <c r="D306" s="861"/>
    </row>
    <row r="307" spans="1:4">
      <c r="A307" s="861"/>
      <c r="B307" s="868"/>
      <c r="C307" s="868"/>
      <c r="D307" s="861"/>
    </row>
    <row r="308" spans="1:4">
      <c r="A308" s="861"/>
      <c r="B308" s="868"/>
      <c r="C308" s="868"/>
      <c r="D308" s="861"/>
    </row>
    <row r="309" spans="1:4">
      <c r="A309" s="861"/>
      <c r="B309" s="868"/>
      <c r="C309" s="868"/>
      <c r="D309" s="861"/>
    </row>
    <row r="310" spans="1:4">
      <c r="A310" s="861"/>
      <c r="B310" s="868"/>
      <c r="C310" s="868"/>
      <c r="D310" s="861"/>
    </row>
    <row r="311" spans="1:4">
      <c r="A311" s="861"/>
      <c r="B311" s="868"/>
      <c r="C311" s="868"/>
      <c r="D311" s="861"/>
    </row>
    <row r="312" spans="1:4">
      <c r="A312" s="861"/>
      <c r="B312" s="868"/>
      <c r="C312" s="868"/>
      <c r="D312" s="861"/>
    </row>
    <row r="313" spans="1:4">
      <c r="A313" s="861"/>
      <c r="B313" s="868"/>
      <c r="C313" s="868"/>
      <c r="D313" s="861"/>
    </row>
    <row r="314" spans="1:4">
      <c r="A314" s="861"/>
      <c r="B314" s="868"/>
      <c r="C314" s="868"/>
      <c r="D314" s="861"/>
    </row>
    <row r="315" spans="1:4">
      <c r="A315" s="861"/>
      <c r="B315" s="868"/>
      <c r="C315" s="868"/>
      <c r="D315" s="861"/>
    </row>
    <row r="316" spans="1:4">
      <c r="A316" s="861"/>
      <c r="B316" s="868"/>
      <c r="C316" s="868"/>
      <c r="D316" s="861"/>
    </row>
    <row r="317" spans="1:4">
      <c r="A317" s="861"/>
      <c r="B317" s="868"/>
      <c r="C317" s="868"/>
      <c r="D317" s="861"/>
    </row>
    <row r="318" spans="1:4">
      <c r="A318" s="861"/>
      <c r="B318" s="868"/>
      <c r="C318" s="868"/>
      <c r="D318" s="861"/>
    </row>
    <row r="319" spans="1:4">
      <c r="A319" s="861"/>
      <c r="B319" s="868"/>
      <c r="C319" s="868"/>
      <c r="D319" s="861"/>
    </row>
    <row r="320" spans="1:4">
      <c r="A320" s="861"/>
      <c r="B320" s="868"/>
      <c r="C320" s="868"/>
      <c r="D320" s="861"/>
    </row>
    <row r="321" spans="1:4">
      <c r="A321" s="861"/>
      <c r="B321" s="868"/>
      <c r="C321" s="868"/>
      <c r="D321" s="861"/>
    </row>
    <row r="322" spans="1:4">
      <c r="A322" s="861"/>
      <c r="B322" s="868"/>
      <c r="C322" s="868"/>
      <c r="D322" s="861"/>
    </row>
    <row r="323" spans="1:4">
      <c r="A323" s="861"/>
      <c r="B323" s="868"/>
      <c r="C323" s="868"/>
      <c r="D323" s="861"/>
    </row>
    <row r="324" spans="1:4">
      <c r="A324" s="861"/>
      <c r="B324" s="868"/>
      <c r="C324" s="868"/>
      <c r="D324" s="861"/>
    </row>
    <row r="325" spans="1:4">
      <c r="A325" s="861"/>
      <c r="B325" s="868"/>
      <c r="C325" s="868"/>
      <c r="D325" s="861"/>
    </row>
    <row r="326" spans="1:4">
      <c r="A326" s="861"/>
      <c r="B326" s="868"/>
      <c r="C326" s="868"/>
      <c r="D326" s="861"/>
    </row>
    <row r="327" spans="1:4">
      <c r="A327" s="861"/>
      <c r="B327" s="868"/>
      <c r="C327" s="868"/>
      <c r="D327" s="861"/>
    </row>
    <row r="328" spans="1:4">
      <c r="A328" s="861"/>
      <c r="B328" s="868"/>
      <c r="C328" s="868"/>
      <c r="D328" s="861"/>
    </row>
    <row r="329" spans="1:4">
      <c r="A329" s="861"/>
      <c r="B329" s="868"/>
      <c r="C329" s="868"/>
      <c r="D329" s="861"/>
    </row>
    <row r="330" spans="1:4">
      <c r="A330" s="861"/>
      <c r="B330" s="868"/>
      <c r="C330" s="868"/>
      <c r="D330" s="861"/>
    </row>
    <row r="331" spans="1:4">
      <c r="A331" s="861"/>
      <c r="B331" s="868"/>
      <c r="C331" s="868"/>
      <c r="D331" s="861"/>
    </row>
    <row r="332" spans="1:4">
      <c r="A332" s="861"/>
      <c r="B332" s="868"/>
      <c r="C332" s="868"/>
      <c r="D332" s="861"/>
    </row>
    <row r="333" spans="1:4">
      <c r="A333" s="861"/>
      <c r="B333" s="868"/>
      <c r="C333" s="868"/>
      <c r="D333" s="861"/>
    </row>
    <row r="334" spans="1:4">
      <c r="A334" s="861"/>
      <c r="B334" s="868"/>
      <c r="C334" s="868"/>
      <c r="D334" s="861"/>
    </row>
    <row r="335" spans="1:4">
      <c r="A335" s="861"/>
      <c r="B335" s="868"/>
      <c r="C335" s="868"/>
      <c r="D335" s="861"/>
    </row>
    <row r="336" spans="1:4">
      <c r="A336" s="861"/>
      <c r="B336" s="868"/>
      <c r="C336" s="868"/>
      <c r="D336" s="861"/>
    </row>
    <row r="337" spans="1:4">
      <c r="A337" s="861"/>
      <c r="B337" s="868"/>
      <c r="C337" s="868"/>
      <c r="D337" s="861"/>
    </row>
    <row r="338" spans="1:4">
      <c r="A338" s="861"/>
      <c r="B338" s="868"/>
      <c r="C338" s="868"/>
      <c r="D338" s="861"/>
    </row>
    <row r="339" spans="1:4">
      <c r="A339" s="861"/>
      <c r="B339" s="868"/>
      <c r="C339" s="868"/>
      <c r="D339" s="861"/>
    </row>
    <row r="340" spans="1:4">
      <c r="A340" s="861"/>
      <c r="B340" s="868"/>
      <c r="C340" s="868"/>
      <c r="D340" s="861"/>
    </row>
    <row r="341" spans="1:4">
      <c r="A341" s="861"/>
      <c r="B341" s="868"/>
      <c r="C341" s="868"/>
      <c r="D341" s="861"/>
    </row>
    <row r="342" spans="1:4">
      <c r="A342" s="861"/>
      <c r="B342" s="868"/>
      <c r="C342" s="868"/>
      <c r="D342" s="861"/>
    </row>
    <row r="343" spans="1:4">
      <c r="A343" s="861"/>
      <c r="B343" s="868"/>
      <c r="C343" s="868"/>
      <c r="D343" s="861"/>
    </row>
    <row r="344" spans="1:4">
      <c r="A344" s="861"/>
      <c r="B344" s="868"/>
      <c r="C344" s="868"/>
      <c r="D344" s="861"/>
    </row>
    <row r="345" spans="1:4">
      <c r="A345" s="861"/>
      <c r="B345" s="868"/>
      <c r="C345" s="868"/>
      <c r="D345" s="861"/>
    </row>
    <row r="346" spans="1:4">
      <c r="A346" s="861"/>
      <c r="B346" s="868"/>
      <c r="C346" s="868"/>
      <c r="D346" s="861"/>
    </row>
    <row r="347" spans="1:4">
      <c r="A347" s="861"/>
      <c r="B347" s="868"/>
      <c r="C347" s="868"/>
      <c r="D347" s="861"/>
    </row>
    <row r="348" spans="1:4">
      <c r="A348" s="861"/>
      <c r="B348" s="868"/>
      <c r="C348" s="868"/>
      <c r="D348" s="861"/>
    </row>
    <row r="349" spans="1:4">
      <c r="A349" s="861"/>
      <c r="B349" s="868"/>
      <c r="C349" s="868"/>
      <c r="D349" s="861"/>
    </row>
    <row r="350" spans="1:4">
      <c r="A350" s="861"/>
      <c r="B350" s="868"/>
      <c r="C350" s="868"/>
      <c r="D350" s="861"/>
    </row>
    <row r="351" spans="1:4">
      <c r="A351" s="861"/>
      <c r="B351" s="868"/>
      <c r="C351" s="868"/>
      <c r="D351" s="861"/>
    </row>
    <row r="352" spans="1:4">
      <c r="A352" s="861"/>
      <c r="B352" s="868"/>
      <c r="C352" s="868"/>
      <c r="D352" s="861"/>
    </row>
    <row r="353" spans="1:4">
      <c r="A353" s="861"/>
      <c r="B353" s="868"/>
      <c r="C353" s="868"/>
      <c r="D353" s="861"/>
    </row>
    <row r="354" spans="1:4">
      <c r="A354" s="861"/>
      <c r="B354" s="868"/>
      <c r="C354" s="868"/>
      <c r="D354" s="861"/>
    </row>
    <row r="355" spans="1:4">
      <c r="A355" s="861"/>
      <c r="B355" s="868"/>
      <c r="C355" s="868"/>
      <c r="D355" s="861"/>
    </row>
    <row r="356" spans="1:4">
      <c r="A356" s="861"/>
      <c r="B356" s="868"/>
      <c r="C356" s="868"/>
      <c r="D356" s="861"/>
    </row>
    <row r="357" spans="1:4">
      <c r="A357" s="861"/>
      <c r="B357" s="868"/>
      <c r="C357" s="868"/>
      <c r="D357" s="861"/>
    </row>
    <row r="358" spans="1:4">
      <c r="A358" s="861"/>
      <c r="B358" s="868"/>
      <c r="C358" s="868"/>
      <c r="D358" s="861"/>
    </row>
    <row r="359" spans="1:4">
      <c r="A359" s="861"/>
      <c r="B359" s="868"/>
      <c r="C359" s="868"/>
      <c r="D359" s="861"/>
    </row>
    <row r="360" spans="1:4">
      <c r="A360" s="861"/>
      <c r="B360" s="868"/>
      <c r="C360" s="868"/>
      <c r="D360" s="861"/>
    </row>
    <row r="361" spans="1:4">
      <c r="A361" s="861"/>
      <c r="B361" s="868"/>
      <c r="C361" s="868"/>
      <c r="D361" s="861"/>
    </row>
    <row r="362" spans="1:4">
      <c r="A362" s="861"/>
      <c r="B362" s="868"/>
      <c r="C362" s="868"/>
      <c r="D362" s="861"/>
    </row>
    <row r="363" spans="1:4">
      <c r="A363" s="861"/>
      <c r="B363" s="868"/>
      <c r="C363" s="868"/>
      <c r="D363" s="861"/>
    </row>
    <row r="364" spans="1:4">
      <c r="A364" s="861"/>
      <c r="B364" s="868"/>
      <c r="C364" s="868"/>
      <c r="D364" s="861"/>
    </row>
    <row r="365" spans="1:4">
      <c r="A365" s="861"/>
      <c r="B365" s="868"/>
      <c r="C365" s="868"/>
      <c r="D365" s="861"/>
    </row>
    <row r="366" spans="1:4">
      <c r="A366" s="861"/>
      <c r="B366" s="868"/>
      <c r="C366" s="868"/>
      <c r="D366" s="861"/>
    </row>
    <row r="367" spans="1:4">
      <c r="A367" s="861"/>
      <c r="B367" s="868"/>
      <c r="C367" s="868"/>
      <c r="D367" s="861"/>
    </row>
    <row r="368" spans="1:4">
      <c r="A368" s="861"/>
      <c r="B368" s="868"/>
      <c r="C368" s="868"/>
      <c r="D368" s="861"/>
    </row>
    <row r="369" spans="1:4">
      <c r="A369" s="861"/>
      <c r="B369" s="868"/>
      <c r="C369" s="868"/>
      <c r="D369" s="861"/>
    </row>
    <row r="370" spans="1:4">
      <c r="A370" s="861"/>
      <c r="B370" s="868"/>
      <c r="C370" s="868"/>
      <c r="D370" s="861"/>
    </row>
    <row r="371" spans="1:4">
      <c r="A371" s="861"/>
      <c r="B371" s="868"/>
      <c r="C371" s="868"/>
      <c r="D371" s="861"/>
    </row>
    <row r="372" spans="1:4">
      <c r="A372" s="861"/>
      <c r="B372" s="868"/>
      <c r="C372" s="868"/>
      <c r="D372" s="861"/>
    </row>
    <row r="373" spans="1:4">
      <c r="A373" s="861"/>
      <c r="B373" s="868"/>
      <c r="C373" s="868"/>
      <c r="D373" s="861"/>
    </row>
    <row r="374" spans="1:4">
      <c r="A374" s="861"/>
      <c r="B374" s="868"/>
      <c r="C374" s="868"/>
      <c r="D374" s="861"/>
    </row>
    <row r="375" spans="1:4">
      <c r="A375" s="861"/>
      <c r="B375" s="868"/>
      <c r="C375" s="868"/>
      <c r="D375" s="861"/>
    </row>
    <row r="376" spans="1:4">
      <c r="A376" s="861"/>
      <c r="B376" s="868"/>
      <c r="C376" s="868"/>
      <c r="D376" s="861"/>
    </row>
    <row r="377" spans="1:4">
      <c r="A377" s="861"/>
      <c r="B377" s="868"/>
      <c r="C377" s="868"/>
      <c r="D377" s="861"/>
    </row>
    <row r="378" spans="1:4">
      <c r="A378" s="861"/>
      <c r="B378" s="868"/>
      <c r="C378" s="868"/>
      <c r="D378" s="861"/>
    </row>
    <row r="379" spans="1:4">
      <c r="A379" s="861"/>
      <c r="B379" s="868"/>
      <c r="C379" s="868"/>
      <c r="D379" s="861"/>
    </row>
    <row r="380" spans="1:4">
      <c r="A380" s="861"/>
      <c r="B380" s="868"/>
      <c r="C380" s="868"/>
      <c r="D380" s="861"/>
    </row>
    <row r="381" spans="1:4">
      <c r="A381" s="861"/>
      <c r="B381" s="868"/>
      <c r="C381" s="868"/>
      <c r="D381" s="861"/>
    </row>
    <row r="382" spans="1:4">
      <c r="A382" s="861"/>
      <c r="B382" s="868"/>
      <c r="C382" s="868"/>
      <c r="D382" s="861"/>
    </row>
    <row r="383" spans="1:4">
      <c r="A383" s="861"/>
      <c r="B383" s="868"/>
      <c r="C383" s="868"/>
      <c r="D383" s="861"/>
    </row>
    <row r="384" spans="1:4">
      <c r="A384" s="861"/>
      <c r="B384" s="868"/>
      <c r="C384" s="868"/>
      <c r="D384" s="861"/>
    </row>
    <row r="385" spans="1:4">
      <c r="A385" s="861"/>
      <c r="B385" s="868"/>
      <c r="C385" s="868"/>
      <c r="D385" s="861"/>
    </row>
    <row r="386" spans="1:4">
      <c r="A386" s="861"/>
      <c r="B386" s="868"/>
      <c r="C386" s="868"/>
      <c r="D386" s="861"/>
    </row>
    <row r="387" spans="1:4">
      <c r="A387" s="861"/>
      <c r="B387" s="868"/>
      <c r="C387" s="868"/>
      <c r="D387" s="861"/>
    </row>
    <row r="388" spans="1:4">
      <c r="A388" s="861"/>
      <c r="B388" s="868"/>
      <c r="C388" s="868"/>
      <c r="D388" s="861"/>
    </row>
    <row r="389" spans="1:4">
      <c r="A389" s="861"/>
      <c r="B389" s="868"/>
      <c r="C389" s="868"/>
      <c r="D389" s="861"/>
    </row>
    <row r="390" spans="1:4">
      <c r="A390" s="861"/>
      <c r="B390" s="868"/>
      <c r="C390" s="868"/>
      <c r="D390" s="861"/>
    </row>
    <row r="391" spans="1:4">
      <c r="A391" s="861"/>
      <c r="B391" s="868"/>
      <c r="C391" s="868"/>
      <c r="D391" s="861"/>
    </row>
    <row r="392" spans="1:4">
      <c r="A392" s="861"/>
      <c r="B392" s="868"/>
      <c r="C392" s="868"/>
      <c r="D392" s="861"/>
    </row>
    <row r="393" spans="1:4">
      <c r="A393" s="861"/>
      <c r="B393" s="868"/>
      <c r="C393" s="868"/>
      <c r="D393" s="861"/>
    </row>
    <row r="394" spans="1:4">
      <c r="A394" s="861"/>
      <c r="B394" s="868"/>
      <c r="C394" s="868"/>
      <c r="D394" s="861"/>
    </row>
    <row r="395" spans="1:4">
      <c r="A395" s="861"/>
      <c r="B395" s="868"/>
      <c r="C395" s="868"/>
      <c r="D395" s="861"/>
    </row>
    <row r="396" spans="1:4">
      <c r="A396" s="861"/>
      <c r="B396" s="868"/>
      <c r="C396" s="868"/>
      <c r="D396" s="861"/>
    </row>
    <row r="397" spans="1:4">
      <c r="A397" s="861"/>
      <c r="B397" s="868"/>
      <c r="C397" s="868"/>
      <c r="D397" s="861"/>
    </row>
    <row r="398" spans="1:4">
      <c r="A398" s="861"/>
      <c r="B398" s="868"/>
      <c r="C398" s="868"/>
      <c r="D398" s="861"/>
    </row>
    <row r="399" spans="1:4">
      <c r="A399" s="861"/>
      <c r="B399" s="868"/>
      <c r="C399" s="868"/>
      <c r="D399" s="861"/>
    </row>
    <row r="400" spans="1:4">
      <c r="A400" s="861"/>
      <c r="B400" s="868"/>
      <c r="C400" s="868"/>
      <c r="D400" s="861"/>
    </row>
    <row r="401" spans="1:4">
      <c r="A401" s="861"/>
      <c r="B401" s="868"/>
      <c r="C401" s="868"/>
      <c r="D401" s="861"/>
    </row>
    <row r="402" spans="1:4">
      <c r="A402" s="861"/>
      <c r="B402" s="868"/>
      <c r="C402" s="868"/>
      <c r="D402" s="861"/>
    </row>
    <row r="403" spans="1:4">
      <c r="A403" s="861"/>
      <c r="B403" s="868"/>
      <c r="C403" s="868"/>
      <c r="D403" s="861"/>
    </row>
    <row r="404" spans="1:4">
      <c r="A404" s="861"/>
      <c r="B404" s="868"/>
      <c r="C404" s="868"/>
      <c r="D404" s="861"/>
    </row>
    <row r="405" spans="1:4">
      <c r="A405" s="861"/>
      <c r="B405" s="868"/>
      <c r="C405" s="868"/>
      <c r="D405" s="861"/>
    </row>
    <row r="406" spans="1:4">
      <c r="A406" s="861"/>
      <c r="B406" s="868"/>
      <c r="C406" s="868"/>
      <c r="D406" s="861"/>
    </row>
    <row r="407" spans="1:4">
      <c r="A407" s="861"/>
      <c r="B407" s="868"/>
      <c r="C407" s="868"/>
      <c r="D407" s="861"/>
    </row>
    <row r="408" spans="1:4">
      <c r="A408" s="861"/>
      <c r="B408" s="868"/>
      <c r="C408" s="868"/>
      <c r="D408" s="861"/>
    </row>
    <row r="409" spans="1:4">
      <c r="A409" s="861"/>
      <c r="B409" s="868"/>
      <c r="C409" s="868"/>
      <c r="D409" s="861"/>
    </row>
    <row r="410" spans="1:4">
      <c r="A410" s="861"/>
      <c r="B410" s="868"/>
      <c r="C410" s="868"/>
      <c r="D410" s="861"/>
    </row>
    <row r="411" spans="1:4">
      <c r="A411" s="861"/>
      <c r="B411" s="868"/>
      <c r="C411" s="868"/>
      <c r="D411" s="861"/>
    </row>
    <row r="412" spans="1:4">
      <c r="A412" s="861"/>
      <c r="B412" s="868"/>
      <c r="C412" s="868"/>
      <c r="D412" s="861"/>
    </row>
    <row r="413" spans="1:4">
      <c r="A413" s="861"/>
      <c r="B413" s="868"/>
      <c r="C413" s="868"/>
      <c r="D413" s="861"/>
    </row>
    <row r="414" spans="1:4">
      <c r="A414" s="861"/>
      <c r="B414" s="868"/>
      <c r="C414" s="868"/>
      <c r="D414" s="861"/>
    </row>
    <row r="415" spans="1:4">
      <c r="A415" s="861"/>
      <c r="B415" s="868"/>
      <c r="C415" s="868"/>
      <c r="D415" s="861"/>
    </row>
    <row r="416" spans="1:4">
      <c r="A416" s="861"/>
      <c r="B416" s="868"/>
      <c r="C416" s="868"/>
      <c r="D416" s="861"/>
    </row>
    <row r="417" spans="1:4">
      <c r="A417" s="861"/>
      <c r="B417" s="868"/>
      <c r="C417" s="868"/>
      <c r="D417" s="861"/>
    </row>
    <row r="418" spans="1:4">
      <c r="A418" s="861"/>
      <c r="B418" s="868"/>
      <c r="C418" s="868"/>
      <c r="D418" s="861"/>
    </row>
    <row r="419" spans="1:4">
      <c r="A419" s="861"/>
      <c r="B419" s="868"/>
      <c r="C419" s="868"/>
      <c r="D419" s="861"/>
    </row>
    <row r="420" spans="1:4">
      <c r="A420" s="861"/>
      <c r="B420" s="868"/>
      <c r="C420" s="868"/>
      <c r="D420" s="861"/>
    </row>
    <row r="421" spans="1:4">
      <c r="A421" s="861"/>
      <c r="B421" s="868"/>
      <c r="C421" s="868"/>
      <c r="D421" s="861"/>
    </row>
    <row r="422" spans="1:4">
      <c r="A422" s="861"/>
      <c r="B422" s="868"/>
      <c r="C422" s="868"/>
      <c r="D422" s="861"/>
    </row>
    <row r="423" spans="1:4">
      <c r="A423" s="861"/>
      <c r="B423" s="868"/>
      <c r="C423" s="868"/>
      <c r="D423" s="861"/>
    </row>
    <row r="424" spans="1:4">
      <c r="A424" s="861"/>
      <c r="B424" s="868"/>
      <c r="C424" s="868"/>
      <c r="D424" s="861"/>
    </row>
    <row r="425" spans="1:4">
      <c r="A425" s="861"/>
      <c r="B425" s="868"/>
      <c r="C425" s="868"/>
      <c r="D425" s="861"/>
    </row>
    <row r="426" spans="1:4">
      <c r="A426" s="861"/>
      <c r="B426" s="868"/>
      <c r="C426" s="868"/>
      <c r="D426" s="861"/>
    </row>
    <row r="427" spans="1:4">
      <c r="A427" s="861"/>
      <c r="B427" s="868"/>
      <c r="C427" s="868"/>
      <c r="D427" s="861"/>
    </row>
    <row r="428" spans="1:4">
      <c r="A428" s="861"/>
      <c r="B428" s="868"/>
      <c r="C428" s="868"/>
      <c r="D428" s="861"/>
    </row>
    <row r="429" spans="1:4">
      <c r="A429" s="861"/>
      <c r="B429" s="868"/>
      <c r="C429" s="868"/>
      <c r="D429" s="861"/>
    </row>
    <row r="430" spans="1:4">
      <c r="A430" s="861"/>
      <c r="B430" s="868"/>
      <c r="C430" s="868"/>
      <c r="D430" s="861"/>
    </row>
    <row r="431" spans="1:4">
      <c r="A431" s="861"/>
      <c r="B431" s="868"/>
      <c r="C431" s="868"/>
      <c r="D431" s="861"/>
    </row>
    <row r="432" spans="1:4">
      <c r="A432" s="861"/>
      <c r="B432" s="868"/>
      <c r="C432" s="868"/>
      <c r="D432" s="861"/>
    </row>
    <row r="433" spans="1:4">
      <c r="A433" s="861"/>
      <c r="B433" s="868"/>
      <c r="C433" s="868"/>
      <c r="D433" s="861"/>
    </row>
    <row r="434" spans="1:4">
      <c r="A434" s="861"/>
      <c r="B434" s="868"/>
      <c r="C434" s="868"/>
      <c r="D434" s="861"/>
    </row>
    <row r="435" spans="1:4">
      <c r="A435" s="861"/>
      <c r="B435" s="868"/>
      <c r="C435" s="868"/>
      <c r="D435" s="861"/>
    </row>
    <row r="436" spans="1:4">
      <c r="A436" s="861"/>
      <c r="B436" s="868"/>
      <c r="C436" s="868"/>
      <c r="D436" s="861"/>
    </row>
    <row r="437" spans="1:4">
      <c r="A437" s="861"/>
      <c r="B437" s="868"/>
      <c r="C437" s="868"/>
      <c r="D437" s="861"/>
    </row>
    <row r="438" spans="1:4">
      <c r="A438" s="861"/>
      <c r="B438" s="868"/>
      <c r="C438" s="868"/>
      <c r="D438" s="861"/>
    </row>
    <row r="439" spans="1:4">
      <c r="A439" s="861"/>
      <c r="B439" s="868"/>
      <c r="C439" s="868"/>
      <c r="D439" s="861"/>
    </row>
    <row r="440" spans="1:4">
      <c r="A440" s="861"/>
      <c r="B440" s="868"/>
      <c r="C440" s="868"/>
      <c r="D440" s="861"/>
    </row>
    <row r="441" spans="1:4">
      <c r="A441" s="861"/>
      <c r="B441" s="868"/>
      <c r="C441" s="868"/>
      <c r="D441" s="861"/>
    </row>
    <row r="442" spans="1:4">
      <c r="A442" s="861"/>
      <c r="B442" s="868"/>
      <c r="C442" s="868"/>
      <c r="D442" s="861"/>
    </row>
    <row r="443" spans="1:4">
      <c r="A443" s="861"/>
      <c r="B443" s="868"/>
      <c r="C443" s="868"/>
      <c r="D443" s="861"/>
    </row>
    <row r="444" spans="1:4">
      <c r="A444" s="861"/>
      <c r="B444" s="868"/>
      <c r="C444" s="868"/>
      <c r="D444" s="861"/>
    </row>
    <row r="445" spans="1:4">
      <c r="A445" s="861"/>
      <c r="B445" s="868"/>
      <c r="C445" s="868"/>
      <c r="D445" s="861"/>
    </row>
    <row r="446" spans="1:4">
      <c r="A446" s="861"/>
      <c r="B446" s="868"/>
      <c r="C446" s="868"/>
      <c r="D446" s="861"/>
    </row>
    <row r="447" spans="1:4">
      <c r="A447" s="861"/>
      <c r="B447" s="868"/>
      <c r="C447" s="868"/>
      <c r="D447" s="861"/>
    </row>
    <row r="448" spans="1:4">
      <c r="A448" s="861"/>
      <c r="B448" s="868"/>
      <c r="C448" s="868"/>
      <c r="D448" s="861"/>
    </row>
    <row r="449" spans="1:4">
      <c r="A449" s="861"/>
      <c r="B449" s="868"/>
      <c r="C449" s="868"/>
      <c r="D449" s="861"/>
    </row>
    <row r="450" spans="1:4">
      <c r="A450" s="861"/>
      <c r="B450" s="868"/>
      <c r="C450" s="868"/>
      <c r="D450" s="861"/>
    </row>
    <row r="451" spans="1:4">
      <c r="A451" s="861"/>
      <c r="B451" s="868"/>
      <c r="C451" s="868"/>
      <c r="D451" s="861"/>
    </row>
    <row r="452" spans="1:4">
      <c r="A452" s="861"/>
      <c r="B452" s="868"/>
      <c r="C452" s="868"/>
      <c r="D452" s="861"/>
    </row>
    <row r="453" spans="1:4">
      <c r="A453" s="861"/>
      <c r="B453" s="868"/>
      <c r="C453" s="868"/>
      <c r="D453" s="861"/>
    </row>
    <row r="454" spans="1:4">
      <c r="A454" s="861"/>
      <c r="B454" s="868"/>
      <c r="C454" s="868"/>
      <c r="D454" s="861"/>
    </row>
    <row r="455" spans="1:4">
      <c r="A455" s="861"/>
      <c r="B455" s="868"/>
      <c r="C455" s="868"/>
      <c r="D455" s="861"/>
    </row>
    <row r="456" spans="1:4">
      <c r="A456" s="861"/>
      <c r="B456" s="868"/>
      <c r="C456" s="868"/>
      <c r="D456" s="861"/>
    </row>
    <row r="457" spans="1:4">
      <c r="A457" s="861"/>
      <c r="B457" s="868"/>
      <c r="C457" s="868"/>
      <c r="D457" s="861"/>
    </row>
    <row r="458" spans="1:4">
      <c r="A458" s="861"/>
      <c r="B458" s="868"/>
      <c r="C458" s="868"/>
      <c r="D458" s="861"/>
    </row>
    <row r="459" spans="1:4">
      <c r="A459" s="861"/>
      <c r="B459" s="868"/>
      <c r="C459" s="868"/>
      <c r="D459" s="861"/>
    </row>
    <row r="460" spans="1:4">
      <c r="A460" s="861"/>
      <c r="B460" s="868"/>
      <c r="C460" s="868"/>
      <c r="D460" s="861"/>
    </row>
    <row r="461" spans="1:4">
      <c r="A461" s="861"/>
      <c r="B461" s="868"/>
      <c r="C461" s="868"/>
      <c r="D461" s="861"/>
    </row>
    <row r="462" spans="1:4">
      <c r="A462" s="861"/>
      <c r="B462" s="868"/>
      <c r="C462" s="868"/>
      <c r="D462" s="861"/>
    </row>
    <row r="463" spans="1:4">
      <c r="A463" s="861"/>
      <c r="B463" s="868"/>
      <c r="C463" s="868"/>
      <c r="D463" s="861"/>
    </row>
    <row r="464" spans="1:4">
      <c r="A464" s="861"/>
      <c r="B464" s="868"/>
      <c r="C464" s="868"/>
      <c r="D464" s="861"/>
    </row>
    <row r="465" spans="1:4">
      <c r="A465" s="861"/>
      <c r="B465" s="868"/>
      <c r="C465" s="868"/>
      <c r="D465" s="861"/>
    </row>
    <row r="466" spans="1:4">
      <c r="A466" s="861"/>
      <c r="B466" s="868"/>
      <c r="C466" s="868"/>
      <c r="D466" s="861"/>
    </row>
    <row r="467" spans="1:4">
      <c r="A467" s="861"/>
      <c r="B467" s="868"/>
      <c r="C467" s="868"/>
      <c r="D467" s="861"/>
    </row>
    <row r="468" spans="1:4">
      <c r="A468" s="861"/>
      <c r="B468" s="868"/>
      <c r="C468" s="868"/>
      <c r="D468" s="861"/>
    </row>
    <row r="469" spans="1:4">
      <c r="A469" s="861"/>
      <c r="B469" s="868"/>
      <c r="C469" s="868"/>
      <c r="D469" s="861"/>
    </row>
    <row r="470" spans="1:4">
      <c r="A470" s="861"/>
      <c r="B470" s="868"/>
      <c r="C470" s="868"/>
      <c r="D470" s="861"/>
    </row>
    <row r="471" spans="1:4">
      <c r="A471" s="861"/>
      <c r="B471" s="868"/>
      <c r="C471" s="868"/>
      <c r="D471" s="861"/>
    </row>
    <row r="472" spans="1:4">
      <c r="A472" s="861"/>
      <c r="B472" s="868"/>
      <c r="C472" s="868"/>
      <c r="D472" s="861"/>
    </row>
    <row r="473" spans="1:4">
      <c r="A473" s="861"/>
      <c r="B473" s="868"/>
      <c r="C473" s="868"/>
      <c r="D473" s="861"/>
    </row>
    <row r="474" spans="1:4">
      <c r="A474" s="861"/>
      <c r="B474" s="868"/>
      <c r="C474" s="868"/>
      <c r="D474" s="861"/>
    </row>
    <row r="475" spans="1:4">
      <c r="A475" s="861"/>
      <c r="B475" s="868"/>
      <c r="C475" s="868"/>
      <c r="D475" s="861"/>
    </row>
    <row r="476" spans="1:4">
      <c r="A476" s="861"/>
      <c r="B476" s="868"/>
      <c r="C476" s="868"/>
      <c r="D476" s="861"/>
    </row>
    <row r="477" spans="1:4">
      <c r="A477" s="861"/>
      <c r="B477" s="868"/>
      <c r="C477" s="868"/>
      <c r="D477" s="861"/>
    </row>
    <row r="478" spans="1:4">
      <c r="A478" s="861"/>
      <c r="B478" s="868"/>
      <c r="C478" s="868"/>
      <c r="D478" s="861"/>
    </row>
    <row r="479" spans="1:4">
      <c r="A479" s="861"/>
      <c r="B479" s="868"/>
      <c r="C479" s="868"/>
      <c r="D479" s="861"/>
    </row>
    <row r="480" spans="1:4">
      <c r="A480" s="861"/>
      <c r="B480" s="868"/>
      <c r="C480" s="868"/>
      <c r="D480" s="861"/>
    </row>
    <row r="481" spans="1:4">
      <c r="A481" s="861"/>
      <c r="B481" s="868"/>
      <c r="C481" s="868"/>
      <c r="D481" s="861"/>
    </row>
    <row r="482" spans="1:4">
      <c r="A482" s="861"/>
      <c r="B482" s="868"/>
      <c r="C482" s="868"/>
      <c r="D482" s="861"/>
    </row>
    <row r="483" spans="1:4">
      <c r="A483" s="861"/>
      <c r="B483" s="868"/>
      <c r="C483" s="868"/>
      <c r="D483" s="861"/>
    </row>
    <row r="484" spans="1:4">
      <c r="A484" s="861"/>
      <c r="B484" s="868"/>
      <c r="C484" s="868"/>
      <c r="D484" s="861"/>
    </row>
    <row r="485" spans="1:4">
      <c r="A485" s="861"/>
      <c r="B485" s="868"/>
      <c r="C485" s="868"/>
      <c r="D485" s="861"/>
    </row>
    <row r="486" spans="1:4">
      <c r="A486" s="861"/>
      <c r="B486" s="868"/>
      <c r="C486" s="868"/>
      <c r="D486" s="861"/>
    </row>
    <row r="487" spans="1:4">
      <c r="A487" s="861"/>
      <c r="B487" s="868"/>
      <c r="C487" s="868"/>
      <c r="D487" s="861"/>
    </row>
    <row r="488" spans="1:4">
      <c r="A488" s="861"/>
      <c r="B488" s="868"/>
      <c r="C488" s="868"/>
      <c r="D488" s="861"/>
    </row>
    <row r="489" spans="1:4">
      <c r="A489" s="861"/>
      <c r="B489" s="868"/>
      <c r="C489" s="868"/>
      <c r="D489" s="861"/>
    </row>
    <row r="490" spans="1:4">
      <c r="A490" s="861"/>
      <c r="B490" s="868"/>
      <c r="C490" s="868"/>
      <c r="D490" s="861"/>
    </row>
    <row r="491" spans="1:4">
      <c r="A491" s="861"/>
      <c r="B491" s="868"/>
      <c r="C491" s="868"/>
      <c r="D491" s="861"/>
    </row>
    <row r="492" spans="1:4">
      <c r="A492" s="861"/>
      <c r="B492" s="868"/>
      <c r="C492" s="868"/>
      <c r="D492" s="861"/>
    </row>
    <row r="493" spans="1:4">
      <c r="A493" s="861"/>
      <c r="B493" s="868"/>
      <c r="C493" s="868"/>
      <c r="D493" s="861"/>
    </row>
    <row r="494" spans="1:4">
      <c r="A494" s="861"/>
      <c r="B494" s="868"/>
      <c r="C494" s="868"/>
      <c r="D494" s="861"/>
    </row>
    <row r="495" spans="1:4">
      <c r="A495" s="861"/>
      <c r="B495" s="868"/>
      <c r="C495" s="868"/>
      <c r="D495" s="861"/>
    </row>
    <row r="496" spans="1:4">
      <c r="A496" s="861"/>
      <c r="B496" s="868"/>
      <c r="C496" s="868"/>
      <c r="D496" s="861"/>
    </row>
    <row r="497" spans="1:4">
      <c r="A497" s="861"/>
      <c r="B497" s="868"/>
      <c r="C497" s="868"/>
      <c r="D497" s="861"/>
    </row>
    <row r="498" spans="1:4">
      <c r="A498" s="861"/>
      <c r="B498" s="868"/>
      <c r="C498" s="868"/>
      <c r="D498" s="861"/>
    </row>
    <row r="499" spans="1:4">
      <c r="A499" s="861"/>
      <c r="B499" s="868"/>
      <c r="C499" s="868"/>
      <c r="D499" s="861"/>
    </row>
    <row r="500" spans="1:4">
      <c r="A500" s="861"/>
      <c r="B500" s="868"/>
      <c r="C500" s="868"/>
      <c r="D500" s="861"/>
    </row>
    <row r="501" spans="1:4">
      <c r="A501" s="861"/>
      <c r="B501" s="868"/>
      <c r="C501" s="868"/>
      <c r="D501" s="861"/>
    </row>
    <row r="502" spans="1:4">
      <c r="A502" s="861"/>
      <c r="B502" s="868"/>
      <c r="C502" s="868"/>
      <c r="D502" s="861"/>
    </row>
    <row r="503" spans="1:4">
      <c r="A503" s="861"/>
      <c r="B503" s="868"/>
      <c r="C503" s="868"/>
      <c r="D503" s="861"/>
    </row>
    <row r="504" spans="1:4">
      <c r="A504" s="861"/>
      <c r="B504" s="868"/>
      <c r="C504" s="868"/>
      <c r="D504" s="861"/>
    </row>
    <row r="505" spans="1:4">
      <c r="A505" s="861"/>
      <c r="B505" s="868"/>
      <c r="C505" s="868"/>
      <c r="D505" s="861"/>
    </row>
    <row r="506" spans="1:4">
      <c r="A506" s="861"/>
      <c r="B506" s="868"/>
      <c r="C506" s="868"/>
      <c r="D506" s="861"/>
    </row>
    <row r="507" spans="1:4">
      <c r="A507" s="861"/>
      <c r="B507" s="868"/>
      <c r="C507" s="868"/>
      <c r="D507" s="861"/>
    </row>
    <row r="508" spans="1:4">
      <c r="A508" s="861"/>
      <c r="B508" s="868"/>
      <c r="C508" s="868"/>
      <c r="D508" s="861"/>
    </row>
    <row r="509" spans="1:4">
      <c r="A509" s="861"/>
      <c r="B509" s="868"/>
      <c r="C509" s="868"/>
      <c r="D509" s="861"/>
    </row>
    <row r="510" spans="1:4">
      <c r="A510" s="861"/>
      <c r="B510" s="868"/>
      <c r="C510" s="868"/>
      <c r="D510" s="861"/>
    </row>
    <row r="511" spans="1:4">
      <c r="A511" s="861"/>
      <c r="B511" s="868"/>
      <c r="C511" s="868"/>
      <c r="D511" s="861"/>
    </row>
    <row r="512" spans="1:4">
      <c r="A512" s="861"/>
      <c r="B512" s="868"/>
      <c r="C512" s="868"/>
      <c r="D512" s="861"/>
    </row>
    <row r="513" spans="1:4">
      <c r="A513" s="861"/>
      <c r="B513" s="868"/>
      <c r="C513" s="868"/>
      <c r="D513" s="861"/>
    </row>
    <row r="514" spans="1:4">
      <c r="A514" s="861"/>
      <c r="B514" s="868"/>
      <c r="C514" s="868"/>
      <c r="D514" s="861"/>
    </row>
    <row r="515" spans="1:4">
      <c r="A515" s="861"/>
      <c r="B515" s="868"/>
      <c r="C515" s="868"/>
      <c r="D515" s="861"/>
    </row>
    <row r="516" spans="1:4">
      <c r="A516" s="861"/>
      <c r="B516" s="868"/>
      <c r="C516" s="868"/>
      <c r="D516" s="861"/>
    </row>
    <row r="517" spans="1:4">
      <c r="A517" s="861"/>
      <c r="B517" s="868"/>
      <c r="C517" s="868"/>
      <c r="D517" s="861"/>
    </row>
    <row r="518" spans="1:4">
      <c r="A518" s="861"/>
      <c r="B518" s="868"/>
      <c r="C518" s="868"/>
      <c r="D518" s="861"/>
    </row>
    <row r="519" spans="1:4">
      <c r="A519" s="861"/>
      <c r="B519" s="868"/>
      <c r="C519" s="868"/>
      <c r="D519" s="861"/>
    </row>
    <row r="520" spans="1:4">
      <c r="A520" s="861"/>
      <c r="B520" s="868"/>
      <c r="C520" s="868"/>
      <c r="D520" s="861"/>
    </row>
    <row r="521" spans="1:4">
      <c r="A521" s="861"/>
      <c r="B521" s="868"/>
      <c r="C521" s="868"/>
      <c r="D521" s="861"/>
    </row>
    <row r="522" spans="1:4">
      <c r="A522" s="861"/>
      <c r="B522" s="868"/>
      <c r="C522" s="868"/>
      <c r="D522" s="861"/>
    </row>
    <row r="523" spans="1:4">
      <c r="A523" s="861"/>
      <c r="B523" s="868"/>
      <c r="C523" s="868"/>
      <c r="D523" s="861"/>
    </row>
    <row r="524" spans="1:4">
      <c r="A524" s="861"/>
      <c r="B524" s="868"/>
      <c r="C524" s="868"/>
      <c r="D524" s="861"/>
    </row>
    <row r="525" spans="1:4">
      <c r="A525" s="861"/>
      <c r="B525" s="868"/>
      <c r="C525" s="868"/>
      <c r="D525" s="861"/>
    </row>
    <row r="526" spans="1:4">
      <c r="A526" s="861"/>
      <c r="B526" s="868"/>
      <c r="C526" s="868"/>
      <c r="D526" s="861"/>
    </row>
    <row r="527" spans="1:4">
      <c r="A527" s="861"/>
      <c r="B527" s="868"/>
      <c r="C527" s="868"/>
      <c r="D527" s="861"/>
    </row>
    <row r="528" spans="1:4">
      <c r="A528" s="861"/>
      <c r="B528" s="868"/>
      <c r="C528" s="868"/>
      <c r="D528" s="861"/>
    </row>
    <row r="529" spans="1:4">
      <c r="A529" s="861"/>
      <c r="B529" s="868"/>
      <c r="C529" s="868"/>
      <c r="D529" s="861"/>
    </row>
    <row r="530" spans="1:4">
      <c r="A530" s="861"/>
      <c r="B530" s="868"/>
      <c r="C530" s="868"/>
      <c r="D530" s="861"/>
    </row>
    <row r="531" spans="1:4">
      <c r="A531" s="861"/>
      <c r="B531" s="868"/>
      <c r="C531" s="868"/>
      <c r="D531" s="861"/>
    </row>
    <row r="532" spans="1:4">
      <c r="A532" s="861"/>
      <c r="B532" s="868"/>
      <c r="C532" s="868"/>
      <c r="D532" s="861"/>
    </row>
    <row r="533" spans="1:4">
      <c r="A533" s="861"/>
      <c r="B533" s="868"/>
      <c r="C533" s="868"/>
      <c r="D533" s="861"/>
    </row>
    <row r="534" spans="1:4">
      <c r="A534" s="861"/>
      <c r="B534" s="868"/>
      <c r="C534" s="868"/>
      <c r="D534" s="861"/>
    </row>
    <row r="535" spans="1:4">
      <c r="A535" s="861"/>
      <c r="B535" s="868"/>
      <c r="C535" s="868"/>
      <c r="D535" s="861"/>
    </row>
    <row r="536" spans="1:4">
      <c r="A536" s="861"/>
      <c r="B536" s="868"/>
      <c r="C536" s="868"/>
      <c r="D536" s="861"/>
    </row>
    <row r="537" spans="1:4">
      <c r="A537" s="861"/>
      <c r="B537" s="868"/>
      <c r="C537" s="868"/>
      <c r="D537" s="861"/>
    </row>
    <row r="538" spans="1:4">
      <c r="A538" s="861"/>
      <c r="B538" s="868"/>
      <c r="C538" s="868"/>
      <c r="D538" s="861"/>
    </row>
    <row r="539" spans="1:4">
      <c r="A539" s="861"/>
      <c r="B539" s="868"/>
      <c r="C539" s="868"/>
      <c r="D539" s="861"/>
    </row>
    <row r="540" spans="1:4">
      <c r="A540" s="861"/>
      <c r="B540" s="861"/>
      <c r="C540" s="861"/>
      <c r="D540" s="861"/>
    </row>
    <row r="541" spans="1:4">
      <c r="A541" s="861"/>
      <c r="B541" s="861"/>
      <c r="C541" s="861"/>
      <c r="D541" s="861"/>
    </row>
    <row r="542" spans="1:4">
      <c r="A542" s="861"/>
      <c r="B542" s="861"/>
      <c r="C542" s="861"/>
      <c r="D542" s="861"/>
    </row>
    <row r="543" spans="1:4">
      <c r="A543" s="861"/>
      <c r="B543" s="861"/>
      <c r="C543" s="861"/>
      <c r="D543" s="861"/>
    </row>
    <row r="544" spans="1:4">
      <c r="A544" s="861"/>
      <c r="B544" s="861"/>
      <c r="C544" s="861"/>
      <c r="D544" s="861"/>
    </row>
    <row r="545" spans="1:4">
      <c r="A545" s="861"/>
      <c r="B545" s="861"/>
      <c r="C545" s="861"/>
      <c r="D545" s="861"/>
    </row>
    <row r="546" spans="1:4">
      <c r="A546" s="861"/>
      <c r="B546" s="861"/>
      <c r="C546" s="861"/>
      <c r="D546" s="861"/>
    </row>
    <row r="547" spans="1:4">
      <c r="A547" s="861"/>
      <c r="B547" s="861"/>
      <c r="C547" s="861"/>
      <c r="D547" s="861"/>
    </row>
    <row r="548" spans="1:4">
      <c r="A548" s="861"/>
      <c r="B548" s="861"/>
      <c r="C548" s="861"/>
      <c r="D548" s="861"/>
    </row>
    <row r="549" spans="1:4">
      <c r="A549" s="861"/>
      <c r="B549" s="861"/>
      <c r="C549" s="861"/>
      <c r="D549" s="861"/>
    </row>
    <row r="550" spans="1:4">
      <c r="A550" s="861"/>
      <c r="B550" s="861"/>
      <c r="C550" s="861"/>
      <c r="D550" s="861"/>
    </row>
    <row r="551" spans="1:4">
      <c r="A551" s="861"/>
      <c r="B551" s="861"/>
      <c r="C551" s="861"/>
      <c r="D551" s="861"/>
    </row>
    <row r="552" spans="1:4">
      <c r="A552" s="861"/>
      <c r="B552" s="861"/>
      <c r="C552" s="861"/>
      <c r="D552" s="861"/>
    </row>
    <row r="553" spans="1:4">
      <c r="A553" s="861"/>
      <c r="B553" s="861"/>
      <c r="C553" s="861"/>
      <c r="D553" s="861"/>
    </row>
    <row r="554" spans="1:4">
      <c r="A554" s="861"/>
      <c r="B554" s="861"/>
      <c r="C554" s="861"/>
      <c r="D554" s="861"/>
    </row>
    <row r="555" spans="1:4">
      <c r="A555" s="861"/>
      <c r="B555" s="861"/>
      <c r="C555" s="861"/>
      <c r="D555" s="861"/>
    </row>
    <row r="556" spans="1:4">
      <c r="A556" s="861"/>
      <c r="B556" s="861"/>
      <c r="C556" s="861"/>
      <c r="D556" s="861"/>
    </row>
    <row r="557" spans="1:4">
      <c r="A557" s="861"/>
      <c r="B557" s="861"/>
      <c r="C557" s="861"/>
      <c r="D557" s="861"/>
    </row>
    <row r="558" spans="1:4">
      <c r="A558" s="861"/>
      <c r="B558" s="861"/>
      <c r="C558" s="861"/>
      <c r="D558" s="861"/>
    </row>
    <row r="559" spans="1:4">
      <c r="A559" s="861"/>
      <c r="B559" s="861"/>
      <c r="C559" s="861"/>
      <c r="D559" s="861"/>
    </row>
    <row r="560" spans="1:4">
      <c r="A560" s="861"/>
      <c r="B560" s="861"/>
      <c r="C560" s="861"/>
      <c r="D560" s="861"/>
    </row>
    <row r="561" spans="1:4">
      <c r="A561" s="861"/>
      <c r="B561" s="861"/>
      <c r="C561" s="861"/>
      <c r="D561" s="861"/>
    </row>
    <row r="562" spans="1:4">
      <c r="A562" s="861"/>
      <c r="B562" s="861"/>
      <c r="C562" s="861"/>
      <c r="D562" s="861"/>
    </row>
    <row r="563" spans="1:4">
      <c r="A563" s="861"/>
      <c r="B563" s="861"/>
      <c r="C563" s="861"/>
      <c r="D563" s="861"/>
    </row>
    <row r="564" spans="1:4">
      <c r="A564" s="861"/>
      <c r="B564" s="861"/>
      <c r="C564" s="861"/>
      <c r="D564" s="861"/>
    </row>
    <row r="565" spans="1:4">
      <c r="A565" s="861"/>
      <c r="B565" s="861"/>
      <c r="C565" s="861"/>
      <c r="D565" s="861"/>
    </row>
    <row r="566" spans="1:4">
      <c r="A566" s="861"/>
      <c r="B566" s="861"/>
      <c r="C566" s="861"/>
      <c r="D566" s="861"/>
    </row>
    <row r="567" spans="1:4">
      <c r="A567" s="861"/>
      <c r="B567" s="861"/>
      <c r="C567" s="861"/>
      <c r="D567" s="861"/>
    </row>
    <row r="568" spans="1:4">
      <c r="A568" s="861"/>
      <c r="B568" s="861"/>
      <c r="C568" s="861"/>
      <c r="D568" s="861"/>
    </row>
    <row r="569" spans="1:4">
      <c r="A569" s="861"/>
      <c r="B569" s="861"/>
      <c r="C569" s="861"/>
      <c r="D569" s="861"/>
    </row>
    <row r="570" spans="1:4">
      <c r="A570" s="861"/>
      <c r="B570" s="861"/>
      <c r="C570" s="861"/>
      <c r="D570" s="861"/>
    </row>
    <row r="571" spans="1:4">
      <c r="A571" s="861"/>
      <c r="B571" s="861"/>
      <c r="C571" s="861"/>
      <c r="D571" s="861"/>
    </row>
    <row r="572" spans="1:4">
      <c r="A572" s="861"/>
      <c r="B572" s="861"/>
      <c r="C572" s="861"/>
      <c r="D572" s="861"/>
    </row>
    <row r="573" spans="1:4">
      <c r="A573" s="861"/>
      <c r="B573" s="861"/>
      <c r="C573" s="861"/>
      <c r="D573" s="861"/>
    </row>
    <row r="574" spans="1:4">
      <c r="A574" s="861"/>
      <c r="B574" s="861"/>
      <c r="C574" s="861"/>
      <c r="D574" s="861"/>
    </row>
    <row r="575" spans="1:4">
      <c r="A575" s="861"/>
      <c r="B575" s="861"/>
      <c r="C575" s="861"/>
      <c r="D575" s="861"/>
    </row>
    <row r="576" spans="1:4">
      <c r="A576" s="861"/>
      <c r="B576" s="861"/>
      <c r="C576" s="861"/>
      <c r="D576" s="861"/>
    </row>
    <row r="577" spans="1:4">
      <c r="A577" s="861"/>
      <c r="B577" s="861"/>
      <c r="C577" s="861"/>
      <c r="D577" s="861"/>
    </row>
    <row r="578" spans="1:4">
      <c r="A578" s="861"/>
      <c r="B578" s="861"/>
      <c r="C578" s="861"/>
      <c r="D578" s="861"/>
    </row>
    <row r="579" spans="1:4">
      <c r="A579" s="861"/>
      <c r="B579" s="861"/>
      <c r="C579" s="861"/>
      <c r="D579" s="861"/>
    </row>
    <row r="580" spans="1:4">
      <c r="A580" s="861"/>
      <c r="B580" s="861"/>
      <c r="C580" s="861"/>
      <c r="D580" s="861"/>
    </row>
    <row r="581" spans="1:4">
      <c r="A581" s="861"/>
      <c r="B581" s="861"/>
      <c r="C581" s="861"/>
      <c r="D581" s="861"/>
    </row>
    <row r="582" spans="1:4">
      <c r="A582" s="861"/>
      <c r="B582" s="861"/>
      <c r="C582" s="861"/>
      <c r="D582" s="861"/>
    </row>
    <row r="583" spans="1:4">
      <c r="A583" s="861"/>
      <c r="B583" s="861"/>
      <c r="C583" s="861"/>
      <c r="D583" s="861"/>
    </row>
    <row r="584" spans="1:4">
      <c r="A584" s="861"/>
      <c r="B584" s="861"/>
      <c r="C584" s="861"/>
      <c r="D584" s="861"/>
    </row>
    <row r="585" spans="1:4">
      <c r="A585" s="861"/>
      <c r="B585" s="861"/>
      <c r="C585" s="861"/>
      <c r="D585" s="861"/>
    </row>
    <row r="586" spans="1:4">
      <c r="A586" s="861"/>
      <c r="B586" s="861"/>
      <c r="C586" s="861"/>
      <c r="D586" s="861"/>
    </row>
    <row r="587" spans="1:4">
      <c r="A587" s="861"/>
      <c r="B587" s="861"/>
      <c r="C587" s="861"/>
      <c r="D587" s="861"/>
    </row>
    <row r="588" spans="1:4">
      <c r="A588" s="861"/>
      <c r="B588" s="861"/>
      <c r="C588" s="861"/>
      <c r="D588" s="861"/>
    </row>
    <row r="589" spans="1:4">
      <c r="A589" s="861"/>
      <c r="B589" s="861"/>
      <c r="C589" s="861"/>
      <c r="D589" s="861"/>
    </row>
    <row r="590" spans="1:4">
      <c r="A590" s="861"/>
      <c r="B590" s="861"/>
      <c r="C590" s="861"/>
      <c r="D590" s="861"/>
    </row>
    <row r="591" spans="1:4">
      <c r="A591" s="861"/>
      <c r="B591" s="861"/>
      <c r="C591" s="861"/>
      <c r="D591" s="861"/>
    </row>
    <row r="592" spans="1:4">
      <c r="A592" s="861"/>
      <c r="B592" s="861"/>
      <c r="C592" s="861"/>
      <c r="D592" s="861"/>
    </row>
    <row r="593" spans="1:4">
      <c r="A593" s="861"/>
      <c r="B593" s="861"/>
      <c r="C593" s="861"/>
      <c r="D593" s="861"/>
    </row>
    <row r="594" spans="1:4">
      <c r="A594" s="861"/>
      <c r="B594" s="861"/>
      <c r="C594" s="861"/>
      <c r="D594" s="861"/>
    </row>
    <row r="595" spans="1:4">
      <c r="A595" s="861"/>
      <c r="B595" s="861"/>
      <c r="C595" s="861"/>
      <c r="D595" s="861"/>
    </row>
    <row r="596" spans="1:4">
      <c r="A596" s="861"/>
      <c r="B596" s="861"/>
      <c r="C596" s="861"/>
      <c r="D596" s="861"/>
    </row>
    <row r="597" spans="1:4">
      <c r="A597" s="861"/>
      <c r="B597" s="861"/>
      <c r="C597" s="861"/>
      <c r="D597" s="861"/>
    </row>
    <row r="598" spans="1:4">
      <c r="A598" s="861"/>
      <c r="B598" s="861"/>
      <c r="C598" s="861"/>
      <c r="D598" s="861"/>
    </row>
    <row r="599" spans="1:4">
      <c r="A599" s="861"/>
      <c r="B599" s="861"/>
      <c r="C599" s="861"/>
      <c r="D599" s="861"/>
    </row>
    <row r="600" spans="1:4">
      <c r="A600" s="861"/>
      <c r="B600" s="861"/>
      <c r="C600" s="861"/>
      <c r="D600" s="861"/>
    </row>
    <row r="601" spans="1:4">
      <c r="A601" s="861"/>
      <c r="B601" s="861"/>
      <c r="C601" s="861"/>
      <c r="D601" s="861"/>
    </row>
    <row r="602" spans="1:4">
      <c r="A602" s="861"/>
      <c r="B602" s="861"/>
      <c r="C602" s="861"/>
      <c r="D602" s="861"/>
    </row>
    <row r="603" spans="1:4">
      <c r="A603" s="861"/>
      <c r="B603" s="861"/>
      <c r="C603" s="861"/>
      <c r="D603" s="861"/>
    </row>
    <row r="604" spans="1:4">
      <c r="A604" s="861"/>
      <c r="B604" s="861"/>
      <c r="C604" s="861"/>
      <c r="D604" s="861"/>
    </row>
    <row r="605" spans="1:4">
      <c r="A605" s="861"/>
      <c r="B605" s="861"/>
      <c r="C605" s="861"/>
      <c r="D605" s="861"/>
    </row>
    <row r="606" spans="1:4">
      <c r="A606" s="861"/>
      <c r="B606" s="861"/>
      <c r="C606" s="861"/>
      <c r="D606" s="861"/>
    </row>
    <row r="607" spans="1:4">
      <c r="A607" s="861"/>
      <c r="B607" s="861"/>
      <c r="C607" s="861"/>
      <c r="D607" s="861"/>
    </row>
    <row r="608" spans="1:4">
      <c r="A608" s="861"/>
      <c r="B608" s="861"/>
      <c r="C608" s="861"/>
      <c r="D608" s="861"/>
    </row>
    <row r="609" spans="1:4">
      <c r="A609" s="861"/>
      <c r="B609" s="861"/>
      <c r="C609" s="861"/>
      <c r="D609" s="861"/>
    </row>
    <row r="610" spans="1:4">
      <c r="A610" s="861"/>
      <c r="B610" s="861"/>
      <c r="C610" s="861"/>
      <c r="D610" s="861"/>
    </row>
    <row r="611" spans="1:4">
      <c r="A611" s="861"/>
      <c r="B611" s="861"/>
      <c r="C611" s="861"/>
      <c r="D611" s="861"/>
    </row>
    <row r="612" spans="1:4">
      <c r="A612" s="861"/>
      <c r="B612" s="861"/>
      <c r="C612" s="861"/>
      <c r="D612" s="861"/>
    </row>
    <row r="613" spans="1:4">
      <c r="A613" s="861"/>
      <c r="B613" s="861"/>
      <c r="C613" s="861"/>
      <c r="D613" s="861"/>
    </row>
    <row r="614" spans="1:4">
      <c r="A614" s="861"/>
      <c r="B614" s="861"/>
      <c r="C614" s="861"/>
      <c r="D614" s="861"/>
    </row>
    <row r="615" spans="1:4">
      <c r="A615" s="861"/>
      <c r="B615" s="861"/>
      <c r="C615" s="861"/>
      <c r="D615" s="861"/>
    </row>
    <row r="616" spans="1:4">
      <c r="A616" s="861"/>
      <c r="B616" s="861"/>
      <c r="C616" s="861"/>
      <c r="D616" s="861"/>
    </row>
    <row r="617" spans="1:4">
      <c r="A617" s="861"/>
      <c r="B617" s="861"/>
      <c r="C617" s="861"/>
      <c r="D617" s="861"/>
    </row>
    <row r="618" spans="1:4">
      <c r="A618" s="861"/>
      <c r="B618" s="861"/>
      <c r="C618" s="861"/>
      <c r="D618" s="861"/>
    </row>
    <row r="619" spans="1:4">
      <c r="A619" s="861"/>
      <c r="B619" s="861"/>
      <c r="C619" s="861"/>
      <c r="D619" s="861"/>
    </row>
    <row r="620" spans="1:4">
      <c r="A620" s="861"/>
      <c r="B620" s="861"/>
      <c r="C620" s="861"/>
      <c r="D620" s="861"/>
    </row>
    <row r="621" spans="1:4">
      <c r="A621" s="861"/>
      <c r="B621" s="861"/>
      <c r="C621" s="861"/>
      <c r="D621" s="861"/>
    </row>
    <row r="622" spans="1:4">
      <c r="A622" s="861"/>
      <c r="B622" s="861"/>
      <c r="C622" s="861"/>
      <c r="D622" s="861"/>
    </row>
    <row r="623" spans="1:4">
      <c r="A623" s="861"/>
      <c r="B623" s="861"/>
      <c r="C623" s="861"/>
      <c r="D623" s="861"/>
    </row>
    <row r="624" spans="1:4">
      <c r="A624" s="861"/>
      <c r="B624" s="861"/>
      <c r="C624" s="861"/>
      <c r="D624" s="861"/>
    </row>
    <row r="625" spans="1:4">
      <c r="A625" s="861"/>
      <c r="B625" s="861"/>
      <c r="C625" s="861"/>
      <c r="D625" s="861"/>
    </row>
    <row r="626" spans="1:4">
      <c r="A626" s="861"/>
      <c r="B626" s="861"/>
      <c r="C626" s="861"/>
      <c r="D626" s="861"/>
    </row>
    <row r="627" spans="1:4">
      <c r="A627" s="861"/>
      <c r="B627" s="861"/>
      <c r="C627" s="861"/>
      <c r="D627" s="861"/>
    </row>
    <row r="628" spans="1:4">
      <c r="A628" s="861"/>
      <c r="B628" s="861"/>
      <c r="C628" s="861"/>
      <c r="D628" s="861"/>
    </row>
    <row r="629" spans="1:4">
      <c r="A629" s="861"/>
      <c r="B629" s="861"/>
      <c r="C629" s="861"/>
      <c r="D629" s="861"/>
    </row>
    <row r="630" spans="1:4">
      <c r="A630" s="861"/>
      <c r="B630" s="861"/>
      <c r="C630" s="861"/>
      <c r="D630" s="861"/>
    </row>
    <row r="631" spans="1:4">
      <c r="A631" s="861"/>
      <c r="B631" s="861"/>
      <c r="C631" s="861"/>
      <c r="D631" s="861"/>
    </row>
    <row r="632" spans="1:4">
      <c r="A632" s="861"/>
      <c r="B632" s="861"/>
      <c r="C632" s="861"/>
      <c r="D632" s="861"/>
    </row>
    <row r="633" spans="1:4">
      <c r="A633" s="861"/>
      <c r="B633" s="861"/>
      <c r="C633" s="861"/>
      <c r="D633" s="861"/>
    </row>
    <row r="634" spans="1:4">
      <c r="A634" s="861"/>
      <c r="B634" s="861"/>
      <c r="C634" s="861"/>
      <c r="D634" s="861"/>
    </row>
    <row r="635" spans="1:4">
      <c r="A635" s="861"/>
      <c r="B635" s="861"/>
      <c r="C635" s="861"/>
      <c r="D635" s="861"/>
    </row>
    <row r="636" spans="1:4">
      <c r="A636" s="861"/>
      <c r="B636" s="861"/>
      <c r="C636" s="861"/>
      <c r="D636" s="861"/>
    </row>
    <row r="637" spans="1:4">
      <c r="A637" s="861"/>
      <c r="B637" s="861"/>
      <c r="C637" s="861"/>
      <c r="D637" s="861"/>
    </row>
    <row r="638" spans="1:4">
      <c r="A638" s="861"/>
      <c r="B638" s="861"/>
      <c r="C638" s="861"/>
      <c r="D638" s="861"/>
    </row>
    <row r="639" spans="1:4">
      <c r="A639" s="861"/>
      <c r="B639" s="861"/>
      <c r="C639" s="861"/>
      <c r="D639" s="861"/>
    </row>
    <row r="640" spans="1:4">
      <c r="A640" s="861"/>
      <c r="B640" s="861"/>
      <c r="C640" s="861"/>
      <c r="D640" s="861"/>
    </row>
    <row r="641" spans="1:4">
      <c r="A641" s="861"/>
      <c r="B641" s="861"/>
      <c r="C641" s="861"/>
      <c r="D641" s="861"/>
    </row>
    <row r="642" spans="1:4">
      <c r="A642" s="861"/>
      <c r="B642" s="861"/>
      <c r="C642" s="861"/>
      <c r="D642" s="861"/>
    </row>
    <row r="643" spans="1:4">
      <c r="A643" s="861"/>
      <c r="B643" s="861"/>
      <c r="C643" s="861"/>
      <c r="D643" s="861"/>
    </row>
    <row r="644" spans="1:4">
      <c r="A644" s="861"/>
      <c r="B644" s="861"/>
      <c r="C644" s="861"/>
      <c r="D644" s="861"/>
    </row>
    <row r="645" spans="1:4">
      <c r="A645" s="861"/>
      <c r="B645" s="861"/>
      <c r="C645" s="861"/>
      <c r="D645" s="861"/>
    </row>
    <row r="646" spans="1:4">
      <c r="A646" s="861"/>
      <c r="B646" s="861"/>
      <c r="C646" s="861"/>
      <c r="D646" s="861"/>
    </row>
    <row r="647" spans="1:4">
      <c r="A647" s="861"/>
      <c r="B647" s="861"/>
      <c r="C647" s="861"/>
      <c r="D647" s="861"/>
    </row>
    <row r="648" spans="1:4">
      <c r="A648" s="861"/>
      <c r="B648" s="861"/>
      <c r="C648" s="861"/>
      <c r="D648" s="861"/>
    </row>
    <row r="649" spans="1:4">
      <c r="A649" s="861"/>
      <c r="B649" s="861"/>
      <c r="C649" s="861"/>
      <c r="D649" s="861"/>
    </row>
    <row r="650" spans="1:4">
      <c r="A650" s="861"/>
      <c r="B650" s="861"/>
      <c r="C650" s="861"/>
      <c r="D650" s="861"/>
    </row>
    <row r="651" spans="1:4">
      <c r="A651" s="861"/>
      <c r="B651" s="861"/>
      <c r="C651" s="861"/>
      <c r="D651" s="861"/>
    </row>
    <row r="652" spans="1:4">
      <c r="A652" s="861"/>
      <c r="B652" s="861"/>
      <c r="C652" s="861"/>
      <c r="D652" s="861"/>
    </row>
    <row r="653" spans="1:4">
      <c r="A653" s="861"/>
      <c r="B653" s="861"/>
      <c r="C653" s="861"/>
      <c r="D653" s="861"/>
    </row>
    <row r="654" spans="1:4">
      <c r="A654" s="861"/>
      <c r="B654" s="861"/>
      <c r="C654" s="861"/>
      <c r="D654" s="861"/>
    </row>
    <row r="655" spans="1:4">
      <c r="A655" s="861"/>
      <c r="B655" s="861"/>
      <c r="C655" s="861"/>
      <c r="D655" s="861"/>
    </row>
    <row r="656" spans="1:4">
      <c r="A656" s="861"/>
      <c r="B656" s="861"/>
      <c r="C656" s="861"/>
      <c r="D656" s="861"/>
    </row>
    <row r="657" spans="1:4">
      <c r="A657" s="861"/>
      <c r="B657" s="861"/>
      <c r="C657" s="861"/>
      <c r="D657" s="861"/>
    </row>
    <row r="658" spans="1:4">
      <c r="A658" s="861"/>
      <c r="B658" s="861"/>
      <c r="C658" s="861"/>
      <c r="D658" s="861"/>
    </row>
    <row r="659" spans="1:4">
      <c r="A659" s="861"/>
      <c r="B659" s="861"/>
      <c r="C659" s="861"/>
      <c r="D659" s="861"/>
    </row>
    <row r="660" spans="1:4">
      <c r="A660" s="861"/>
      <c r="B660" s="861"/>
      <c r="C660" s="861"/>
      <c r="D660" s="861"/>
    </row>
    <row r="661" spans="1:4">
      <c r="A661" s="861"/>
      <c r="B661" s="861"/>
      <c r="C661" s="861"/>
      <c r="D661" s="861"/>
    </row>
    <row r="662" spans="1:4">
      <c r="A662" s="861"/>
      <c r="B662" s="861"/>
      <c r="C662" s="861"/>
      <c r="D662" s="861"/>
    </row>
    <row r="663" spans="1:4">
      <c r="A663" s="861"/>
      <c r="B663" s="861"/>
      <c r="C663" s="861"/>
      <c r="D663" s="861"/>
    </row>
    <row r="664" spans="1:4">
      <c r="A664" s="861"/>
      <c r="B664" s="861"/>
      <c r="C664" s="861"/>
      <c r="D664" s="861"/>
    </row>
    <row r="665" spans="1:4">
      <c r="A665" s="861"/>
      <c r="B665" s="861"/>
      <c r="C665" s="861"/>
      <c r="D665" s="861"/>
    </row>
    <row r="666" spans="1:4">
      <c r="A666" s="861"/>
      <c r="B666" s="861"/>
      <c r="C666" s="861"/>
      <c r="D666" s="861"/>
    </row>
    <row r="667" spans="1:4">
      <c r="A667" s="861"/>
      <c r="B667" s="861"/>
      <c r="C667" s="861"/>
      <c r="D667" s="861"/>
    </row>
    <row r="668" spans="1:4">
      <c r="A668" s="861"/>
      <c r="B668" s="861"/>
      <c r="C668" s="861"/>
      <c r="D668" s="861"/>
    </row>
    <row r="669" spans="1:4">
      <c r="A669" s="861"/>
      <c r="B669" s="861"/>
      <c r="C669" s="861"/>
      <c r="D669" s="861"/>
    </row>
    <row r="670" spans="1:4">
      <c r="A670" s="861"/>
      <c r="B670" s="861"/>
      <c r="C670" s="861"/>
      <c r="D670" s="861"/>
    </row>
    <row r="671" spans="1:4">
      <c r="A671" s="861"/>
      <c r="B671" s="861"/>
      <c r="C671" s="861"/>
      <c r="D671" s="861"/>
    </row>
    <row r="672" spans="1:4">
      <c r="A672" s="861"/>
      <c r="B672" s="861"/>
      <c r="C672" s="861"/>
      <c r="D672" s="861"/>
    </row>
    <row r="673" spans="1:4">
      <c r="A673" s="861"/>
      <c r="B673" s="861"/>
      <c r="C673" s="861"/>
      <c r="D673" s="861"/>
    </row>
    <row r="674" spans="1:4">
      <c r="A674" s="861"/>
      <c r="B674" s="861"/>
      <c r="C674" s="861"/>
      <c r="D674" s="861"/>
    </row>
    <row r="675" spans="1:4">
      <c r="A675" s="861"/>
      <c r="B675" s="861"/>
      <c r="C675" s="861"/>
      <c r="D675" s="861"/>
    </row>
    <row r="676" spans="1:4">
      <c r="A676" s="861"/>
      <c r="B676" s="861"/>
      <c r="C676" s="861"/>
      <c r="D676" s="861"/>
    </row>
    <row r="677" spans="1:4">
      <c r="A677" s="861"/>
      <c r="B677" s="861"/>
      <c r="C677" s="861"/>
      <c r="D677" s="861"/>
    </row>
    <row r="678" spans="1:4">
      <c r="A678" s="861"/>
      <c r="B678" s="861"/>
      <c r="C678" s="861"/>
      <c r="D678" s="861"/>
    </row>
    <row r="679" spans="1:4">
      <c r="A679" s="861"/>
      <c r="B679" s="861"/>
      <c r="C679" s="861"/>
      <c r="D679" s="861"/>
    </row>
    <row r="680" spans="1:4">
      <c r="A680" s="861"/>
      <c r="B680" s="861"/>
      <c r="C680" s="861"/>
      <c r="D680" s="861"/>
    </row>
    <row r="681" spans="1:4">
      <c r="A681" s="861"/>
      <c r="B681" s="861"/>
      <c r="C681" s="861"/>
      <c r="D681" s="861"/>
    </row>
    <row r="682" spans="1:4">
      <c r="A682" s="861"/>
      <c r="B682" s="861"/>
      <c r="C682" s="861"/>
      <c r="D682" s="861"/>
    </row>
    <row r="683" spans="1:4">
      <c r="A683" s="861"/>
      <c r="B683" s="861"/>
      <c r="C683" s="861"/>
      <c r="D683" s="861"/>
    </row>
    <row r="684" spans="1:4">
      <c r="A684" s="861"/>
      <c r="B684" s="861"/>
      <c r="C684" s="861"/>
      <c r="D684" s="861"/>
    </row>
    <row r="685" spans="1:4">
      <c r="A685" s="861"/>
      <c r="B685" s="861"/>
      <c r="C685" s="861"/>
      <c r="D685" s="861"/>
    </row>
    <row r="686" spans="1:4">
      <c r="A686" s="861"/>
      <c r="B686" s="861"/>
      <c r="C686" s="861"/>
      <c r="D686" s="861"/>
    </row>
    <row r="687" spans="1:4">
      <c r="A687" s="861"/>
      <c r="B687" s="861"/>
      <c r="C687" s="861"/>
      <c r="D687" s="861"/>
    </row>
    <row r="688" spans="1:4">
      <c r="A688" s="861"/>
      <c r="B688" s="861"/>
      <c r="C688" s="861"/>
      <c r="D688" s="861"/>
    </row>
    <row r="689" spans="1:4">
      <c r="A689" s="861"/>
      <c r="B689" s="861"/>
      <c r="C689" s="861"/>
      <c r="D689" s="861"/>
    </row>
    <row r="690" spans="1:4">
      <c r="A690" s="861"/>
      <c r="B690" s="861"/>
      <c r="C690" s="861"/>
      <c r="D690" s="861"/>
    </row>
    <row r="691" spans="1:4">
      <c r="A691" s="861"/>
      <c r="B691" s="861"/>
      <c r="C691" s="861"/>
      <c r="D691" s="861"/>
    </row>
    <row r="692" spans="1:4">
      <c r="A692" s="861"/>
      <c r="B692" s="861"/>
      <c r="C692" s="861"/>
      <c r="D692" s="861"/>
    </row>
    <row r="693" spans="1:4">
      <c r="A693" s="861"/>
      <c r="B693" s="861"/>
      <c r="C693" s="861"/>
      <c r="D693" s="861"/>
    </row>
    <row r="694" spans="1:4">
      <c r="A694" s="861"/>
      <c r="B694" s="861"/>
      <c r="C694" s="861"/>
      <c r="D694" s="861"/>
    </row>
    <row r="695" spans="1:4">
      <c r="A695" s="861"/>
      <c r="B695" s="861"/>
      <c r="C695" s="861"/>
      <c r="D695" s="861"/>
    </row>
    <row r="696" spans="1:4">
      <c r="A696" s="861"/>
      <c r="B696" s="861"/>
      <c r="C696" s="861"/>
      <c r="D696" s="861"/>
    </row>
    <row r="697" spans="1:4">
      <c r="A697" s="861"/>
      <c r="B697" s="861"/>
      <c r="C697" s="861"/>
      <c r="D697" s="861"/>
    </row>
    <row r="698" spans="1:4">
      <c r="A698" s="861"/>
      <c r="B698" s="861"/>
      <c r="C698" s="861"/>
      <c r="D698" s="861"/>
    </row>
    <row r="699" spans="1:4">
      <c r="A699" s="861"/>
      <c r="B699" s="861"/>
      <c r="C699" s="861"/>
      <c r="D699" s="861"/>
    </row>
    <row r="700" spans="1:4">
      <c r="A700" s="861"/>
      <c r="B700" s="861"/>
      <c r="C700" s="861"/>
      <c r="D700" s="861"/>
    </row>
    <row r="701" spans="1:4">
      <c r="A701" s="861"/>
      <c r="B701" s="861"/>
      <c r="C701" s="861"/>
      <c r="D701" s="861"/>
    </row>
    <row r="702" spans="1:4">
      <c r="A702" s="861"/>
      <c r="B702" s="861"/>
      <c r="C702" s="861"/>
      <c r="D702" s="861"/>
    </row>
    <row r="703" spans="1:4">
      <c r="A703" s="861"/>
      <c r="B703" s="861"/>
      <c r="C703" s="861"/>
      <c r="D703" s="861"/>
    </row>
    <row r="704" spans="1:4">
      <c r="A704" s="861"/>
      <c r="B704" s="861"/>
      <c r="C704" s="861"/>
      <c r="D704" s="861"/>
    </row>
    <row r="705" spans="1:4">
      <c r="A705" s="861"/>
      <c r="B705" s="861"/>
      <c r="C705" s="861"/>
      <c r="D705" s="861"/>
    </row>
    <row r="706" spans="1:4">
      <c r="A706" s="861"/>
      <c r="B706" s="861"/>
      <c r="C706" s="861"/>
      <c r="D706" s="861"/>
    </row>
    <row r="707" spans="1:4">
      <c r="A707" s="861"/>
      <c r="B707" s="861"/>
      <c r="C707" s="861"/>
      <c r="D707" s="861"/>
    </row>
    <row r="708" spans="1:4">
      <c r="A708" s="861"/>
      <c r="B708" s="861"/>
      <c r="C708" s="861"/>
      <c r="D708" s="861"/>
    </row>
    <row r="709" spans="1:4">
      <c r="A709" s="861"/>
      <c r="B709" s="861"/>
      <c r="C709" s="861"/>
      <c r="D709" s="861"/>
    </row>
    <row r="710" spans="1:4">
      <c r="A710" s="861"/>
      <c r="B710" s="861"/>
      <c r="C710" s="861"/>
      <c r="D710" s="861"/>
    </row>
    <row r="711" spans="1:4">
      <c r="A711" s="861"/>
      <c r="B711" s="861"/>
      <c r="C711" s="861"/>
      <c r="D711" s="861"/>
    </row>
    <row r="712" spans="1:4">
      <c r="A712" s="861"/>
      <c r="B712" s="861"/>
      <c r="C712" s="861"/>
      <c r="D712" s="861"/>
    </row>
    <row r="713" spans="1:4">
      <c r="A713" s="861"/>
      <c r="B713" s="861"/>
      <c r="C713" s="861"/>
      <c r="D713" s="861"/>
    </row>
    <row r="714" spans="1:4">
      <c r="A714" s="861"/>
      <c r="B714" s="861"/>
      <c r="C714" s="861"/>
      <c r="D714" s="861"/>
    </row>
    <row r="715" spans="1:4">
      <c r="A715" s="861"/>
      <c r="B715" s="861"/>
      <c r="C715" s="861"/>
      <c r="D715" s="861"/>
    </row>
    <row r="716" spans="1:4">
      <c r="A716" s="861"/>
      <c r="B716" s="861"/>
      <c r="C716" s="861"/>
      <c r="D716" s="861"/>
    </row>
    <row r="717" spans="1:4">
      <c r="A717" s="861"/>
      <c r="B717" s="861"/>
      <c r="C717" s="861"/>
      <c r="D717" s="861"/>
    </row>
    <row r="718" spans="1:4">
      <c r="A718" s="861"/>
      <c r="B718" s="861"/>
      <c r="C718" s="861"/>
      <c r="D718" s="861"/>
    </row>
    <row r="719" spans="1:4">
      <c r="A719" s="861"/>
      <c r="B719" s="861"/>
      <c r="C719" s="861"/>
      <c r="D719" s="861"/>
    </row>
    <row r="720" spans="1:4">
      <c r="A720" s="861"/>
      <c r="B720" s="861"/>
      <c r="C720" s="861"/>
      <c r="D720" s="861"/>
    </row>
    <row r="721" spans="1:4">
      <c r="A721" s="861"/>
      <c r="B721" s="861"/>
      <c r="C721" s="861"/>
      <c r="D721" s="861"/>
    </row>
    <row r="722" spans="1:4">
      <c r="A722" s="861"/>
      <c r="B722" s="861"/>
      <c r="C722" s="861"/>
      <c r="D722" s="861"/>
    </row>
    <row r="723" spans="1:4">
      <c r="A723" s="861"/>
      <c r="B723" s="861"/>
      <c r="C723" s="861"/>
      <c r="D723" s="861"/>
    </row>
    <row r="724" spans="1:4">
      <c r="A724" s="861"/>
      <c r="B724" s="861"/>
      <c r="C724" s="861"/>
      <c r="D724" s="861"/>
    </row>
    <row r="725" spans="1:4">
      <c r="A725" s="861"/>
      <c r="B725" s="861"/>
      <c r="C725" s="861"/>
      <c r="D725" s="861"/>
    </row>
    <row r="726" spans="1:4">
      <c r="A726" s="861"/>
      <c r="B726" s="861"/>
      <c r="C726" s="861"/>
      <c r="D726" s="861"/>
    </row>
    <row r="727" spans="1:4">
      <c r="A727" s="861"/>
      <c r="B727" s="861"/>
      <c r="C727" s="861"/>
      <c r="D727" s="861"/>
    </row>
    <row r="728" spans="1:4">
      <c r="A728" s="861"/>
      <c r="B728" s="861"/>
      <c r="C728" s="861"/>
      <c r="D728" s="861"/>
    </row>
    <row r="729" spans="1:4">
      <c r="A729" s="861"/>
      <c r="B729" s="861"/>
      <c r="C729" s="861"/>
      <c r="D729" s="861"/>
    </row>
    <row r="730" spans="1:4">
      <c r="A730" s="861"/>
      <c r="B730" s="861"/>
      <c r="C730" s="861"/>
      <c r="D730" s="861"/>
    </row>
    <row r="731" spans="1:4">
      <c r="A731" s="861"/>
      <c r="B731" s="861"/>
      <c r="C731" s="861"/>
      <c r="D731" s="861"/>
    </row>
    <row r="732" spans="1:4">
      <c r="A732" s="861"/>
      <c r="B732" s="861"/>
      <c r="C732" s="861"/>
      <c r="D732" s="861"/>
    </row>
    <row r="733" spans="1:4">
      <c r="A733" s="861"/>
      <c r="B733" s="861"/>
      <c r="C733" s="861"/>
      <c r="D733" s="861"/>
    </row>
    <row r="734" spans="1:4">
      <c r="A734" s="861"/>
      <c r="B734" s="861"/>
      <c r="C734" s="861"/>
      <c r="D734" s="861"/>
    </row>
    <row r="735" spans="1:4">
      <c r="A735" s="861"/>
      <c r="B735" s="861"/>
      <c r="C735" s="861"/>
      <c r="D735" s="861"/>
    </row>
    <row r="736" spans="1:4">
      <c r="A736" s="861"/>
      <c r="B736" s="861"/>
      <c r="C736" s="861"/>
      <c r="D736" s="861"/>
    </row>
    <row r="737" spans="1:4">
      <c r="A737" s="861"/>
      <c r="B737" s="861"/>
      <c r="C737" s="861"/>
      <c r="D737" s="861"/>
    </row>
    <row r="738" spans="1:4">
      <c r="A738" s="861"/>
      <c r="B738" s="861"/>
      <c r="C738" s="861"/>
      <c r="D738" s="861"/>
    </row>
    <row r="739" spans="1:4">
      <c r="A739" s="861"/>
      <c r="B739" s="861"/>
      <c r="C739" s="861"/>
      <c r="D739" s="861"/>
    </row>
    <row r="740" spans="1:4">
      <c r="A740" s="861"/>
      <c r="B740" s="861"/>
      <c r="C740" s="861"/>
      <c r="D740" s="861"/>
    </row>
    <row r="741" spans="1:4">
      <c r="A741" s="861"/>
      <c r="B741" s="861"/>
      <c r="C741" s="861"/>
      <c r="D741" s="861"/>
    </row>
    <row r="742" spans="1:4">
      <c r="A742" s="861"/>
      <c r="B742" s="861"/>
      <c r="C742" s="861"/>
      <c r="D742" s="861"/>
    </row>
    <row r="743" spans="1:4">
      <c r="A743" s="861"/>
      <c r="B743" s="861"/>
      <c r="C743" s="861"/>
      <c r="D743" s="861"/>
    </row>
    <row r="744" spans="1:4">
      <c r="A744" s="861"/>
      <c r="B744" s="861"/>
      <c r="C744" s="861"/>
      <c r="D744" s="861"/>
    </row>
    <row r="745" spans="1:4">
      <c r="A745" s="861"/>
      <c r="B745" s="861"/>
      <c r="C745" s="861"/>
      <c r="D745" s="861"/>
    </row>
    <row r="746" spans="1:4">
      <c r="A746" s="861"/>
      <c r="B746" s="861"/>
      <c r="C746" s="861"/>
      <c r="D746" s="861"/>
    </row>
    <row r="747" spans="1:4">
      <c r="A747" s="861"/>
      <c r="B747" s="861"/>
      <c r="C747" s="861"/>
      <c r="D747" s="861"/>
    </row>
    <row r="748" spans="1:4">
      <c r="A748" s="861"/>
      <c r="B748" s="861"/>
      <c r="C748" s="861"/>
      <c r="D748" s="861"/>
    </row>
    <row r="749" spans="1:4">
      <c r="A749" s="861"/>
      <c r="B749" s="861"/>
      <c r="C749" s="861"/>
      <c r="D749" s="861"/>
    </row>
    <row r="750" spans="1:4">
      <c r="A750" s="861"/>
      <c r="B750" s="861"/>
      <c r="C750" s="861"/>
      <c r="D750" s="861"/>
    </row>
    <row r="751" spans="1:4">
      <c r="A751" s="861"/>
      <c r="B751" s="861"/>
      <c r="C751" s="861"/>
      <c r="D751" s="861"/>
    </row>
    <row r="752" spans="1:4">
      <c r="A752" s="861"/>
      <c r="B752" s="861"/>
      <c r="C752" s="861"/>
      <c r="D752" s="861"/>
    </row>
    <row r="753" spans="1:4">
      <c r="A753" s="861"/>
      <c r="B753" s="861"/>
      <c r="C753" s="861"/>
      <c r="D753" s="861"/>
    </row>
    <row r="754" spans="1:4">
      <c r="A754" s="861"/>
      <c r="B754" s="861"/>
      <c r="C754" s="861"/>
      <c r="D754" s="861"/>
    </row>
    <row r="755" spans="1:4">
      <c r="A755" s="861"/>
      <c r="B755" s="861"/>
      <c r="C755" s="861"/>
      <c r="D755" s="861"/>
    </row>
    <row r="756" spans="1:4">
      <c r="A756" s="861"/>
      <c r="B756" s="861"/>
      <c r="C756" s="861"/>
      <c r="D756" s="861"/>
    </row>
    <row r="757" spans="1:4">
      <c r="A757" s="861"/>
      <c r="B757" s="861"/>
      <c r="C757" s="861"/>
      <c r="D757" s="861"/>
    </row>
    <row r="758" spans="1:4">
      <c r="A758" s="861"/>
      <c r="B758" s="861"/>
      <c r="C758" s="861"/>
      <c r="D758" s="861"/>
    </row>
    <row r="759" spans="1:4">
      <c r="A759" s="861"/>
      <c r="B759" s="861"/>
      <c r="C759" s="861"/>
      <c r="D759" s="861"/>
    </row>
  </sheetData>
  <hyperlinks>
    <hyperlink ref="A1" location="'Table of Contents'!A1" display="Return to Table of Contents" xr:uid="{DE3A73D6-534B-4C2C-B2C7-8CBCE73A18CD}"/>
    <hyperlink ref="A40" location="'Table of Contents'!A1" display="Return to Table of Contents" xr:uid="{1EAAD4EA-F695-43EF-8D08-CFFB073DF83D}"/>
  </hyperlinks>
  <printOptions horizontalCentered="1"/>
  <pageMargins left="0.5" right="0.5" top="1" bottom="1" header="0.5" footer="0.5"/>
  <pageSetup scale="7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C4C9-2AB1-4840-B524-422E52716793}">
  <sheetPr>
    <pageSetUpPr fitToPage="1"/>
  </sheetPr>
  <dimension ref="A1:I51"/>
  <sheetViews>
    <sheetView showGridLines="0" topLeftCell="A3" workbookViewId="0">
      <selection activeCell="A8" sqref="A8"/>
    </sheetView>
  </sheetViews>
  <sheetFormatPr defaultRowHeight="12"/>
  <cols>
    <col min="1" max="1" width="32" style="949" bestFit="1" customWidth="1"/>
    <col min="2" max="2" width="7.5" style="949" customWidth="1"/>
    <col min="3" max="3" width="9.375" style="949" customWidth="1"/>
    <col min="4" max="4" width="9" style="949" bestFit="1" customWidth="1"/>
    <col min="5" max="5" width="10.25" style="949" customWidth="1"/>
    <col min="6" max="6" width="14.5" style="949" bestFit="1" customWidth="1"/>
    <col min="7" max="9" width="13.75" style="949" customWidth="1"/>
    <col min="10" max="10" width="9" style="949"/>
    <col min="11" max="11" width="10" style="949" customWidth="1"/>
    <col min="12" max="16384" width="9" style="949"/>
  </cols>
  <sheetData>
    <row r="1" spans="1:9" ht="18">
      <c r="A1" s="1023" t="s">
        <v>918</v>
      </c>
    </row>
    <row r="2" spans="1:9" ht="14.25">
      <c r="A2" s="1344" t="s">
        <v>896</v>
      </c>
      <c r="B2" s="1344"/>
      <c r="C2" s="1344"/>
      <c r="D2" s="1344"/>
      <c r="E2" s="1344"/>
      <c r="F2" s="1344"/>
      <c r="G2" s="1344"/>
      <c r="H2" s="1344"/>
      <c r="I2" s="1344"/>
    </row>
    <row r="3" spans="1:9" ht="15.75" customHeight="1">
      <c r="A3" s="1345" t="s">
        <v>601</v>
      </c>
      <c r="B3" s="1345"/>
      <c r="C3" s="1345"/>
      <c r="D3" s="1345"/>
      <c r="E3" s="1345"/>
      <c r="F3" s="1345"/>
      <c r="G3" s="1345"/>
      <c r="H3" s="1345"/>
      <c r="I3" s="1345"/>
    </row>
    <row r="4" spans="1:9" ht="14.25">
      <c r="A4" s="1344" t="s">
        <v>897</v>
      </c>
      <c r="B4" s="1344"/>
      <c r="C4" s="1344"/>
      <c r="D4" s="1344"/>
      <c r="E4" s="1344"/>
      <c r="F4" s="1344"/>
      <c r="G4" s="1344"/>
      <c r="H4" s="1344"/>
      <c r="I4" s="1344"/>
    </row>
    <row r="5" spans="1:9" ht="12.75" customHeight="1">
      <c r="A5" s="1345" t="s">
        <v>898</v>
      </c>
      <c r="B5" s="1345"/>
      <c r="C5" s="1345"/>
      <c r="D5" s="1345"/>
      <c r="E5" s="1345"/>
      <c r="F5" s="1345"/>
      <c r="G5" s="1345"/>
      <c r="H5" s="1345"/>
      <c r="I5" s="1345"/>
    </row>
    <row r="6" spans="1:9" ht="14.25">
      <c r="A6" s="1344" t="s">
        <v>331</v>
      </c>
      <c r="B6" s="1344"/>
      <c r="C6" s="1344"/>
      <c r="D6" s="1344"/>
      <c r="E6" s="1344"/>
      <c r="F6" s="1344"/>
      <c r="G6" s="1344"/>
      <c r="H6" s="1344"/>
      <c r="I6" s="1344"/>
    </row>
    <row r="7" spans="1:9" ht="14.25" thickBot="1">
      <c r="A7" s="1342"/>
      <c r="B7" s="1343"/>
      <c r="C7" s="1343"/>
      <c r="D7" s="1343"/>
      <c r="E7" s="1343"/>
      <c r="F7" s="1343"/>
    </row>
    <row r="8" spans="1:9" ht="36">
      <c r="A8" s="950" t="s">
        <v>119</v>
      </c>
      <c r="B8" s="951" t="s">
        <v>899</v>
      </c>
      <c r="C8" s="951" t="s">
        <v>900</v>
      </c>
      <c r="D8" s="951" t="s">
        <v>901</v>
      </c>
      <c r="E8" s="951" t="s">
        <v>902</v>
      </c>
      <c r="F8" s="952" t="s">
        <v>903</v>
      </c>
      <c r="G8" s="953" t="s">
        <v>904</v>
      </c>
      <c r="H8" s="953" t="s">
        <v>905</v>
      </c>
      <c r="I8" s="954" t="s">
        <v>906</v>
      </c>
    </row>
    <row r="9" spans="1:9">
      <c r="A9" s="955" t="s">
        <v>27</v>
      </c>
      <c r="B9" s="956">
        <v>6</v>
      </c>
      <c r="C9" s="956">
        <v>4</v>
      </c>
      <c r="D9" s="956">
        <v>543</v>
      </c>
      <c r="E9" s="957">
        <v>49</v>
      </c>
      <c r="F9" s="958">
        <v>1866286</v>
      </c>
      <c r="G9" s="959">
        <v>417607195</v>
      </c>
      <c r="H9" s="959">
        <v>32743085</v>
      </c>
      <c r="I9" s="960">
        <v>450350280</v>
      </c>
    </row>
    <row r="10" spans="1:9">
      <c r="A10" s="955" t="s">
        <v>28</v>
      </c>
      <c r="B10" s="956">
        <v>10</v>
      </c>
      <c r="C10" s="956">
        <v>3</v>
      </c>
      <c r="D10" s="956">
        <v>404.24</v>
      </c>
      <c r="E10" s="957">
        <v>88</v>
      </c>
      <c r="F10" s="958">
        <v>2521762</v>
      </c>
      <c r="G10" s="959">
        <v>496144646</v>
      </c>
      <c r="H10" s="959">
        <v>40177374</v>
      </c>
      <c r="I10" s="960">
        <v>536322020</v>
      </c>
    </row>
    <row r="11" spans="1:9">
      <c r="A11" s="955" t="s">
        <v>29</v>
      </c>
      <c r="B11" s="956">
        <v>7</v>
      </c>
      <c r="C11" s="956">
        <v>1</v>
      </c>
      <c r="D11" s="956">
        <v>438.24</v>
      </c>
      <c r="E11" s="957">
        <v>70</v>
      </c>
      <c r="F11" s="958">
        <v>912074</v>
      </c>
      <c r="G11" s="959">
        <v>202354117</v>
      </c>
      <c r="H11" s="959">
        <v>33195282</v>
      </c>
      <c r="I11" s="960">
        <v>235549399</v>
      </c>
    </row>
    <row r="12" spans="1:9">
      <c r="A12" s="955" t="s">
        <v>30</v>
      </c>
      <c r="B12" s="956">
        <v>2</v>
      </c>
      <c r="C12" s="956">
        <v>1</v>
      </c>
      <c r="D12" s="956">
        <v>165.31</v>
      </c>
      <c r="E12" s="957">
        <v>49</v>
      </c>
      <c r="F12" s="958">
        <v>573812</v>
      </c>
      <c r="G12" s="959">
        <v>104137325</v>
      </c>
      <c r="H12" s="959">
        <v>12861271</v>
      </c>
      <c r="I12" s="960">
        <v>116998596</v>
      </c>
    </row>
    <row r="13" spans="1:9">
      <c r="A13" s="955" t="s">
        <v>31</v>
      </c>
      <c r="B13" s="956">
        <v>7</v>
      </c>
      <c r="C13" s="956">
        <v>2</v>
      </c>
      <c r="D13" s="956">
        <v>556.65</v>
      </c>
      <c r="E13" s="957">
        <v>72</v>
      </c>
      <c r="F13" s="958">
        <v>1704390</v>
      </c>
      <c r="G13" s="959">
        <v>381023035</v>
      </c>
      <c r="H13" s="959">
        <v>39076308</v>
      </c>
      <c r="I13" s="960">
        <v>420099343</v>
      </c>
    </row>
    <row r="14" spans="1:9" ht="24">
      <c r="A14" s="955" t="s">
        <v>32</v>
      </c>
      <c r="B14" s="956">
        <v>4</v>
      </c>
      <c r="C14" s="956">
        <v>3</v>
      </c>
      <c r="D14" s="956">
        <v>419.97</v>
      </c>
      <c r="E14" s="957">
        <v>87</v>
      </c>
      <c r="F14" s="958">
        <v>1314325</v>
      </c>
      <c r="G14" s="959">
        <v>310169962</v>
      </c>
      <c r="H14" s="959">
        <v>31917672</v>
      </c>
      <c r="I14" s="960">
        <v>342087634</v>
      </c>
    </row>
    <row r="15" spans="1:9" ht="24">
      <c r="A15" s="955" t="s">
        <v>33</v>
      </c>
      <c r="B15" s="956">
        <v>9</v>
      </c>
      <c r="C15" s="956">
        <v>4</v>
      </c>
      <c r="D15" s="956">
        <v>833.04</v>
      </c>
      <c r="E15" s="957">
        <v>108</v>
      </c>
      <c r="F15" s="958">
        <v>3098536</v>
      </c>
      <c r="G15" s="959">
        <v>641791334</v>
      </c>
      <c r="H15" s="959">
        <v>72895829</v>
      </c>
      <c r="I15" s="960">
        <v>714687163</v>
      </c>
    </row>
    <row r="16" spans="1:9">
      <c r="A16" s="955" t="s">
        <v>34</v>
      </c>
      <c r="B16" s="956">
        <v>5</v>
      </c>
      <c r="C16" s="956">
        <v>1</v>
      </c>
      <c r="D16" s="956">
        <v>139.61000000000001</v>
      </c>
      <c r="E16" s="957">
        <v>18</v>
      </c>
      <c r="F16" s="958">
        <v>316359</v>
      </c>
      <c r="G16" s="959">
        <v>85056432</v>
      </c>
      <c r="H16" s="959">
        <v>4359090</v>
      </c>
      <c r="I16" s="960">
        <v>89415522</v>
      </c>
    </row>
    <row r="17" spans="1:9">
      <c r="A17" s="955" t="s">
        <v>35</v>
      </c>
      <c r="B17" s="956">
        <v>5</v>
      </c>
      <c r="C17" s="956">
        <v>1</v>
      </c>
      <c r="D17" s="956">
        <v>264.5</v>
      </c>
      <c r="E17" s="957">
        <v>37</v>
      </c>
      <c r="F17" s="958">
        <v>734294</v>
      </c>
      <c r="G17" s="959">
        <v>167054001</v>
      </c>
      <c r="H17" s="959">
        <v>32603151</v>
      </c>
      <c r="I17" s="960">
        <v>199657152</v>
      </c>
    </row>
    <row r="18" spans="1:9">
      <c r="A18" s="955" t="s">
        <v>36</v>
      </c>
      <c r="B18" s="956">
        <v>9</v>
      </c>
      <c r="C18" s="956">
        <v>5</v>
      </c>
      <c r="D18" s="956">
        <v>425.06</v>
      </c>
      <c r="E18" s="957">
        <v>69</v>
      </c>
      <c r="F18" s="958">
        <v>1802970</v>
      </c>
      <c r="G18" s="959">
        <v>390036993</v>
      </c>
      <c r="H18" s="959">
        <v>42838804</v>
      </c>
      <c r="I18" s="960">
        <v>432875797</v>
      </c>
    </row>
    <row r="19" spans="1:9">
      <c r="A19" s="955" t="s">
        <v>37</v>
      </c>
      <c r="B19" s="956">
        <v>7</v>
      </c>
      <c r="C19" s="956">
        <v>1</v>
      </c>
      <c r="D19" s="956">
        <v>714</v>
      </c>
      <c r="E19" s="957">
        <v>84</v>
      </c>
      <c r="F19" s="958">
        <v>1458252</v>
      </c>
      <c r="G19" s="959">
        <v>383397829</v>
      </c>
      <c r="H19" s="959">
        <v>67367200</v>
      </c>
      <c r="I19" s="960">
        <v>450765029</v>
      </c>
    </row>
    <row r="20" spans="1:9">
      <c r="A20" s="955" t="s">
        <v>38</v>
      </c>
      <c r="B20" s="956">
        <v>4</v>
      </c>
      <c r="C20" s="956">
        <v>1</v>
      </c>
      <c r="D20" s="956">
        <v>141.76</v>
      </c>
      <c r="E20" s="957">
        <v>65</v>
      </c>
      <c r="F20" s="958">
        <v>472186</v>
      </c>
      <c r="G20" s="959">
        <v>86760739</v>
      </c>
      <c r="H20" s="959">
        <v>15559067</v>
      </c>
      <c r="I20" s="960">
        <v>102319806</v>
      </c>
    </row>
    <row r="21" spans="1:9">
      <c r="A21" s="955" t="s">
        <v>39</v>
      </c>
      <c r="B21" s="956">
        <v>3</v>
      </c>
      <c r="C21" s="956">
        <v>2</v>
      </c>
      <c r="D21" s="956">
        <v>276.3</v>
      </c>
      <c r="E21" s="957">
        <v>29</v>
      </c>
      <c r="F21" s="958">
        <v>564342</v>
      </c>
      <c r="G21" s="959">
        <v>124936979</v>
      </c>
      <c r="H21" s="959">
        <v>21312517</v>
      </c>
      <c r="I21" s="960">
        <v>146249496</v>
      </c>
    </row>
    <row r="22" spans="1:9" ht="24">
      <c r="A22" s="955" t="s">
        <v>40</v>
      </c>
      <c r="B22" s="956">
        <v>3</v>
      </c>
      <c r="C22" s="956">
        <v>2</v>
      </c>
      <c r="D22" s="956">
        <v>205</v>
      </c>
      <c r="E22" s="957">
        <v>64</v>
      </c>
      <c r="F22" s="958">
        <v>903361</v>
      </c>
      <c r="G22" s="959">
        <v>207378168</v>
      </c>
      <c r="H22" s="959">
        <v>27599549</v>
      </c>
      <c r="I22" s="960">
        <v>234977717</v>
      </c>
    </row>
    <row r="23" spans="1:9">
      <c r="A23" s="955" t="s">
        <v>41</v>
      </c>
      <c r="B23" s="956">
        <v>11</v>
      </c>
      <c r="C23" s="956">
        <v>8</v>
      </c>
      <c r="D23" s="956">
        <v>500.69</v>
      </c>
      <c r="E23" s="957">
        <v>159</v>
      </c>
      <c r="F23" s="958">
        <v>8652612</v>
      </c>
      <c r="G23" s="961">
        <v>1380376560</v>
      </c>
      <c r="H23" s="959">
        <v>128059691</v>
      </c>
      <c r="I23" s="960">
        <v>1508436251</v>
      </c>
    </row>
    <row r="24" spans="1:9">
      <c r="A24" s="955" t="s">
        <v>42</v>
      </c>
      <c r="B24" s="956">
        <v>2</v>
      </c>
      <c r="C24" s="956">
        <v>1</v>
      </c>
      <c r="D24" s="956">
        <v>165.25</v>
      </c>
      <c r="E24" s="957">
        <v>30</v>
      </c>
      <c r="F24" s="958">
        <v>216413</v>
      </c>
      <c r="G24" s="961">
        <v>45463766</v>
      </c>
      <c r="H24" s="959">
        <v>4925957</v>
      </c>
      <c r="I24" s="960">
        <v>50389723</v>
      </c>
    </row>
    <row r="25" spans="1:9">
      <c r="A25" s="955" t="s">
        <v>43</v>
      </c>
      <c r="B25" s="956">
        <v>6</v>
      </c>
      <c r="C25" s="956">
        <v>1</v>
      </c>
      <c r="D25" s="956">
        <v>533.44000000000005</v>
      </c>
      <c r="E25" s="957">
        <v>79</v>
      </c>
      <c r="F25" s="958">
        <v>1099031</v>
      </c>
      <c r="G25" s="961">
        <v>201407572</v>
      </c>
      <c r="H25" s="959">
        <v>38393507</v>
      </c>
      <c r="I25" s="960">
        <v>239801079</v>
      </c>
    </row>
    <row r="26" spans="1:9">
      <c r="A26" s="955" t="s">
        <v>44</v>
      </c>
      <c r="B26" s="956">
        <v>5</v>
      </c>
      <c r="C26" s="956">
        <v>4</v>
      </c>
      <c r="D26" s="956">
        <v>377.08</v>
      </c>
      <c r="E26" s="957">
        <v>182</v>
      </c>
      <c r="F26" s="958">
        <v>1968502</v>
      </c>
      <c r="G26" s="961">
        <v>381483639</v>
      </c>
      <c r="H26" s="959">
        <v>33540968</v>
      </c>
      <c r="I26" s="960">
        <v>415024607</v>
      </c>
    </row>
    <row r="27" spans="1:9">
      <c r="A27" s="955" t="s">
        <v>45</v>
      </c>
      <c r="B27" s="956">
        <v>7</v>
      </c>
      <c r="C27" s="956">
        <v>3</v>
      </c>
      <c r="D27" s="956">
        <v>610.87</v>
      </c>
      <c r="E27" s="957">
        <v>99</v>
      </c>
      <c r="F27" s="958">
        <v>1180486</v>
      </c>
      <c r="G27" s="961">
        <v>265085166</v>
      </c>
      <c r="H27" s="959">
        <v>36028882</v>
      </c>
      <c r="I27" s="960">
        <v>301114048</v>
      </c>
    </row>
    <row r="28" spans="1:9">
      <c r="A28" s="955" t="s">
        <v>46</v>
      </c>
      <c r="B28" s="956">
        <v>6</v>
      </c>
      <c r="C28" s="956">
        <v>3</v>
      </c>
      <c r="D28" s="956">
        <v>663.76</v>
      </c>
      <c r="E28" s="957">
        <v>63</v>
      </c>
      <c r="F28" s="958">
        <v>1287888</v>
      </c>
      <c r="G28" s="961">
        <v>267097808</v>
      </c>
      <c r="H28" s="959">
        <v>31961451</v>
      </c>
      <c r="I28" s="960">
        <v>299059259</v>
      </c>
    </row>
    <row r="29" spans="1:9">
      <c r="A29" s="955" t="s">
        <v>47</v>
      </c>
      <c r="B29" s="956">
        <v>6</v>
      </c>
      <c r="C29" s="956">
        <v>2</v>
      </c>
      <c r="D29" s="956">
        <v>269.2</v>
      </c>
      <c r="E29" s="957">
        <v>35</v>
      </c>
      <c r="F29" s="958">
        <v>951327</v>
      </c>
      <c r="G29" s="961">
        <v>187732229</v>
      </c>
      <c r="H29" s="959">
        <v>31076690</v>
      </c>
      <c r="I29" s="960">
        <v>218808919</v>
      </c>
    </row>
    <row r="30" spans="1:9">
      <c r="A30" s="955" t="s">
        <v>48</v>
      </c>
      <c r="B30" s="956">
        <v>4</v>
      </c>
      <c r="C30" s="956">
        <v>3</v>
      </c>
      <c r="D30" s="956">
        <v>361.63</v>
      </c>
      <c r="E30" s="957">
        <v>42</v>
      </c>
      <c r="F30" s="958">
        <v>636056</v>
      </c>
      <c r="G30" s="959">
        <v>137174786</v>
      </c>
      <c r="H30" s="959">
        <v>14582829</v>
      </c>
      <c r="I30" s="960">
        <v>151757615</v>
      </c>
    </row>
    <row r="31" spans="1:9">
      <c r="A31" s="955" t="s">
        <v>49</v>
      </c>
      <c r="B31" s="956">
        <v>12</v>
      </c>
      <c r="C31" s="956">
        <v>4</v>
      </c>
      <c r="D31" s="956">
        <v>404.95</v>
      </c>
      <c r="E31" s="957">
        <v>152</v>
      </c>
      <c r="F31" s="958">
        <v>2544325</v>
      </c>
      <c r="G31" s="959">
        <v>530682098</v>
      </c>
      <c r="H31" s="959">
        <v>30485345</v>
      </c>
      <c r="I31" s="960">
        <v>561167443</v>
      </c>
    </row>
    <row r="32" spans="1:9">
      <c r="A32" s="955" t="s">
        <v>50</v>
      </c>
      <c r="B32" s="956">
        <v>7</v>
      </c>
      <c r="C32" s="956">
        <v>1</v>
      </c>
      <c r="D32" s="956">
        <v>277</v>
      </c>
      <c r="E32" s="957">
        <v>65</v>
      </c>
      <c r="F32" s="958">
        <v>1223624</v>
      </c>
      <c r="G32" s="959">
        <v>273546404</v>
      </c>
      <c r="H32" s="959">
        <v>32424121</v>
      </c>
      <c r="I32" s="960">
        <v>305970525</v>
      </c>
    </row>
    <row r="33" spans="1:9">
      <c r="A33" s="955" t="s">
        <v>51</v>
      </c>
      <c r="B33" s="956">
        <v>6</v>
      </c>
      <c r="C33" s="956">
        <v>3</v>
      </c>
      <c r="D33" s="956">
        <v>741.37</v>
      </c>
      <c r="E33" s="957">
        <v>62</v>
      </c>
      <c r="F33" s="958">
        <v>1450368</v>
      </c>
      <c r="G33" s="959">
        <v>285754039</v>
      </c>
      <c r="H33" s="959">
        <v>25297954</v>
      </c>
      <c r="I33" s="960">
        <v>311051993</v>
      </c>
    </row>
    <row r="34" spans="1:9">
      <c r="A34" s="955" t="s">
        <v>52</v>
      </c>
      <c r="B34" s="956">
        <v>5</v>
      </c>
      <c r="C34" s="956">
        <v>1</v>
      </c>
      <c r="D34" s="956">
        <v>306.88</v>
      </c>
      <c r="E34" s="957">
        <v>86</v>
      </c>
      <c r="F34" s="958">
        <v>650602</v>
      </c>
      <c r="G34" s="959">
        <v>139890382</v>
      </c>
      <c r="H34" s="959">
        <v>9515132</v>
      </c>
      <c r="I34" s="960">
        <v>149405514</v>
      </c>
    </row>
    <row r="35" spans="1:9">
      <c r="A35" s="955" t="s">
        <v>53</v>
      </c>
      <c r="B35" s="956">
        <v>6</v>
      </c>
      <c r="C35" s="956">
        <v>1</v>
      </c>
      <c r="D35" s="956">
        <v>1932.86</v>
      </c>
      <c r="E35" s="957">
        <v>70</v>
      </c>
      <c r="F35" s="958">
        <v>1960612</v>
      </c>
      <c r="G35" s="959">
        <v>316778528</v>
      </c>
      <c r="H35" s="959">
        <v>35618616</v>
      </c>
      <c r="I35" s="960">
        <v>352397144</v>
      </c>
    </row>
    <row r="36" spans="1:9">
      <c r="A36" s="955" t="s">
        <v>54</v>
      </c>
      <c r="B36" s="956">
        <v>10</v>
      </c>
      <c r="C36" s="956">
        <v>6</v>
      </c>
      <c r="D36" s="956">
        <v>653.89</v>
      </c>
      <c r="E36" s="957">
        <v>88</v>
      </c>
      <c r="F36" s="958">
        <v>2610423</v>
      </c>
      <c r="G36" s="959">
        <v>516090876</v>
      </c>
      <c r="H36" s="959">
        <v>95005565</v>
      </c>
      <c r="I36" s="960">
        <v>611096441</v>
      </c>
    </row>
    <row r="37" spans="1:9" ht="15.75" customHeight="1" thickBot="1">
      <c r="A37" s="962" t="s">
        <v>862</v>
      </c>
      <c r="B37" s="963">
        <v>174</v>
      </c>
      <c r="C37" s="963">
        <v>72</v>
      </c>
      <c r="D37" s="963">
        <v>13326</v>
      </c>
      <c r="E37" s="964">
        <v>2101</v>
      </c>
      <c r="F37" s="965">
        <v>44675218</v>
      </c>
      <c r="G37" s="966">
        <v>8926412608</v>
      </c>
      <c r="H37" s="966">
        <v>1021422907</v>
      </c>
      <c r="I37" s="967">
        <v>9947835515</v>
      </c>
    </row>
    <row r="38" spans="1:9" ht="12.75">
      <c r="A38" s="968"/>
      <c r="B38" s="968"/>
    </row>
    <row r="39" spans="1:9" ht="12.75">
      <c r="A39" s="949" t="s">
        <v>907</v>
      </c>
      <c r="B39" s="968"/>
      <c r="F39" s="969"/>
      <c r="G39" s="969"/>
      <c r="H39" s="969"/>
      <c r="I39" s="969"/>
    </row>
    <row r="40" spans="1:9" ht="12.75">
      <c r="A40" s="949" t="s">
        <v>908</v>
      </c>
      <c r="B40" s="968"/>
    </row>
    <row r="41" spans="1:9">
      <c r="A41" s="949" t="s">
        <v>909</v>
      </c>
    </row>
    <row r="43" spans="1:9">
      <c r="A43" s="949" t="s">
        <v>910</v>
      </c>
    </row>
    <row r="44" spans="1:9">
      <c r="A44" s="949" t="s">
        <v>911</v>
      </c>
    </row>
    <row r="46" spans="1:9">
      <c r="A46" s="970" t="s">
        <v>912</v>
      </c>
    </row>
    <row r="47" spans="1:9">
      <c r="A47" s="949" t="s">
        <v>913</v>
      </c>
    </row>
    <row r="48" spans="1:9">
      <c r="A48" s="949" t="s">
        <v>914</v>
      </c>
    </row>
    <row r="49" spans="1:1">
      <c r="A49" s="949" t="s">
        <v>915</v>
      </c>
    </row>
    <row r="51" spans="1:1" ht="18">
      <c r="A51" s="1023" t="s">
        <v>918</v>
      </c>
    </row>
  </sheetData>
  <mergeCells count="6">
    <mergeCell ref="A7:F7"/>
    <mergeCell ref="A2:I2"/>
    <mergeCell ref="A3:I3"/>
    <mergeCell ref="A4:I4"/>
    <mergeCell ref="A5:I5"/>
    <mergeCell ref="A6:I6"/>
  </mergeCells>
  <hyperlinks>
    <hyperlink ref="A1" location="'Table of Contents'!A1" display="Return to Table of Contents" xr:uid="{F627E23F-FAAB-42BE-8327-EE7E1ACB93DA}"/>
    <hyperlink ref="A51" location="'Table of Contents'!A1" display="Return to Table of Contents" xr:uid="{D64F5B46-8415-4A5D-B900-C1170629FE8E}"/>
  </hyperlinks>
  <printOptions horizontalCentered="1"/>
  <pageMargins left="0.5" right="0.5" top="0.75" bottom="0.75" header="0.5" footer="0.5"/>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7"/>
  <sheetViews>
    <sheetView showGridLines="0" zoomScaleNormal="100" workbookViewId="0">
      <selection activeCell="I4" sqref="I4:I5"/>
    </sheetView>
  </sheetViews>
  <sheetFormatPr defaultColWidth="11" defaultRowHeight="15" customHeight="1"/>
  <cols>
    <col min="1" max="1" width="14" bestFit="1" customWidth="1"/>
    <col min="2" max="2" width="13.875" customWidth="1"/>
    <col min="3" max="3" width="10" bestFit="1" customWidth="1"/>
    <col min="4" max="4" width="13.5" customWidth="1"/>
    <col min="5" max="5" width="10" bestFit="1" customWidth="1"/>
    <col min="6" max="6" width="14" bestFit="1" customWidth="1"/>
    <col min="7" max="7" width="11" bestFit="1" customWidth="1"/>
    <col min="8" max="9" width="9" bestFit="1" customWidth="1"/>
  </cols>
  <sheetData>
    <row r="1" spans="1:9" ht="15" customHeight="1">
      <c r="A1" s="1023" t="s">
        <v>918</v>
      </c>
    </row>
    <row r="2" spans="1:9" ht="87.6" customHeight="1">
      <c r="A2" s="1157" t="s">
        <v>449</v>
      </c>
      <c r="B2" s="1158"/>
      <c r="C2" s="1158"/>
      <c r="D2" s="1158"/>
      <c r="E2" s="1158"/>
      <c r="F2" s="1158"/>
      <c r="G2" s="1158"/>
      <c r="H2" s="1158"/>
      <c r="I2" s="1158"/>
    </row>
    <row r="3" spans="1:9" ht="15" customHeight="1" thickBot="1"/>
    <row r="4" spans="1:9" ht="17.100000000000001" customHeight="1">
      <c r="A4" s="1166" t="s">
        <v>332</v>
      </c>
      <c r="B4" s="1163" t="s">
        <v>526</v>
      </c>
      <c r="C4" s="1164"/>
      <c r="D4" s="1164"/>
      <c r="E4" s="1164"/>
      <c r="F4" s="1164"/>
      <c r="G4" s="1164"/>
      <c r="H4" s="1165"/>
      <c r="I4" s="1166" t="s">
        <v>7</v>
      </c>
    </row>
    <row r="5" spans="1:9" ht="35.1" customHeight="1">
      <c r="A5" s="1137"/>
      <c r="B5" s="60" t="s">
        <v>63</v>
      </c>
      <c r="C5" s="29" t="s">
        <v>10</v>
      </c>
      <c r="D5" s="61" t="s">
        <v>64</v>
      </c>
      <c r="E5" s="61" t="s">
        <v>65</v>
      </c>
      <c r="F5" s="61" t="s">
        <v>66</v>
      </c>
      <c r="G5" s="61" t="s">
        <v>67</v>
      </c>
      <c r="H5" s="30" t="s">
        <v>12</v>
      </c>
      <c r="I5" s="1137"/>
    </row>
    <row r="6" spans="1:9" ht="17.100000000000001" customHeight="1">
      <c r="A6" s="115" t="s">
        <v>59</v>
      </c>
      <c r="B6" s="51">
        <v>74653</v>
      </c>
      <c r="C6" s="38">
        <v>131575</v>
      </c>
      <c r="D6" s="38">
        <v>11033</v>
      </c>
      <c r="E6" s="38">
        <v>14445</v>
      </c>
      <c r="F6" s="38">
        <v>15017</v>
      </c>
      <c r="G6" s="38">
        <v>16090</v>
      </c>
      <c r="H6" s="39">
        <v>170942</v>
      </c>
      <c r="I6" s="92">
        <v>433755</v>
      </c>
    </row>
    <row r="7" spans="1:9" ht="17.100000000000001" customHeight="1">
      <c r="A7" s="57" t="s">
        <v>60</v>
      </c>
      <c r="B7" s="9">
        <v>65532</v>
      </c>
      <c r="C7" s="7">
        <v>122100</v>
      </c>
      <c r="D7" s="7">
        <v>9573</v>
      </c>
      <c r="E7" s="7">
        <v>13612</v>
      </c>
      <c r="F7" s="7">
        <v>14132</v>
      </c>
      <c r="G7" s="7">
        <v>12671</v>
      </c>
      <c r="H7" s="12">
        <v>155274</v>
      </c>
      <c r="I7" s="58">
        <v>392894</v>
      </c>
    </row>
    <row r="8" spans="1:9" ht="17.100000000000001" customHeight="1">
      <c r="A8" s="57" t="s">
        <v>61</v>
      </c>
      <c r="B8" s="9">
        <v>64175</v>
      </c>
      <c r="C8" s="7">
        <v>117509</v>
      </c>
      <c r="D8" s="7">
        <v>9486</v>
      </c>
      <c r="E8" s="7">
        <v>13266</v>
      </c>
      <c r="F8" s="7">
        <v>13639</v>
      </c>
      <c r="G8" s="7">
        <v>11096</v>
      </c>
      <c r="H8" s="12">
        <v>141339</v>
      </c>
      <c r="I8" s="58">
        <v>370510</v>
      </c>
    </row>
    <row r="9" spans="1:9" ht="17.100000000000001" customHeight="1">
      <c r="A9" s="57" t="s">
        <v>62</v>
      </c>
      <c r="B9" s="9">
        <v>63042</v>
      </c>
      <c r="C9" s="7">
        <v>122752</v>
      </c>
      <c r="D9" s="7">
        <v>11023</v>
      </c>
      <c r="E9" s="7">
        <v>13215</v>
      </c>
      <c r="F9" s="7">
        <v>14268</v>
      </c>
      <c r="G9" s="7">
        <v>9801</v>
      </c>
      <c r="H9" s="12">
        <v>135843</v>
      </c>
      <c r="I9" s="58">
        <v>369944</v>
      </c>
    </row>
    <row r="10" spans="1:9" ht="17.100000000000001" customHeight="1" thickBot="1">
      <c r="A10" s="20" t="s">
        <v>443</v>
      </c>
      <c r="B10" s="19">
        <v>61012</v>
      </c>
      <c r="C10" s="16">
        <v>120172</v>
      </c>
      <c r="D10" s="16">
        <v>13436</v>
      </c>
      <c r="E10" s="16">
        <v>13274</v>
      </c>
      <c r="F10" s="16">
        <v>14604</v>
      </c>
      <c r="G10" s="16">
        <v>8869</v>
      </c>
      <c r="H10" s="35">
        <v>132754</v>
      </c>
      <c r="I10" s="59">
        <v>364121</v>
      </c>
    </row>
    <row r="11" spans="1:9" ht="17.100000000000001" customHeight="1">
      <c r="A11" s="1122" t="s">
        <v>465</v>
      </c>
      <c r="B11" s="1123"/>
      <c r="C11" s="1123"/>
      <c r="D11" s="1123"/>
      <c r="E11" s="1123"/>
      <c r="F11" s="1123"/>
      <c r="G11" s="1123"/>
      <c r="H11" s="1123"/>
      <c r="I11" s="1123"/>
    </row>
    <row r="12" spans="1:9" ht="31.9" customHeight="1">
      <c r="A12" s="1122" t="s">
        <v>458</v>
      </c>
      <c r="B12" s="1123"/>
      <c r="C12" s="1123"/>
      <c r="D12" s="1123"/>
      <c r="E12" s="1123"/>
      <c r="F12" s="1123"/>
      <c r="G12" s="1123"/>
      <c r="H12" s="1123"/>
      <c r="I12" s="1123"/>
    </row>
    <row r="13" spans="1:9" ht="17.100000000000001" customHeight="1">
      <c r="A13" s="1122" t="s">
        <v>459</v>
      </c>
      <c r="B13" s="1123"/>
      <c r="C13" s="1123"/>
      <c r="D13" s="1123"/>
      <c r="E13" s="1123"/>
      <c r="F13" s="1123"/>
      <c r="G13" s="1123"/>
      <c r="H13" s="1123"/>
      <c r="I13" s="1123"/>
    </row>
    <row r="14" spans="1:9" ht="17.100000000000001" customHeight="1">
      <c r="A14" s="1122" t="s">
        <v>68</v>
      </c>
      <c r="B14" s="1123"/>
      <c r="C14" s="1123"/>
      <c r="D14" s="1123"/>
      <c r="E14" s="1123"/>
      <c r="F14" s="1123"/>
      <c r="G14" s="1123"/>
      <c r="H14" s="1123"/>
      <c r="I14" s="1123"/>
    </row>
    <row r="17" spans="1:1" ht="15" customHeight="1">
      <c r="A17" s="1023" t="s">
        <v>918</v>
      </c>
    </row>
  </sheetData>
  <mergeCells count="8">
    <mergeCell ref="A12:I12"/>
    <mergeCell ref="A13:I13"/>
    <mergeCell ref="A14:I14"/>
    <mergeCell ref="B4:H4"/>
    <mergeCell ref="A2:I2"/>
    <mergeCell ref="A11:I11"/>
    <mergeCell ref="A4:A5"/>
    <mergeCell ref="I4:I5"/>
  </mergeCells>
  <hyperlinks>
    <hyperlink ref="A1" location="'Table of Contents'!A1" display="Return to Table of Contents" xr:uid="{CBE64155-1E57-4C0D-B21D-66242B22EDB3}"/>
    <hyperlink ref="A17" location="'Table of Contents'!A1" display="Return to Table of Contents" xr:uid="{76EC52D8-F8EF-4F88-8A23-90DF2FC9A54E}"/>
  </hyperlinks>
  <pageMargins left="0.2" right="0.2" top="0.5" bottom="0.5" header="0" footer="0"/>
  <pageSetup paperSize="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5"/>
  <sheetViews>
    <sheetView showGridLines="0" topLeftCell="A11" zoomScaleNormal="100" workbookViewId="0">
      <selection activeCell="I23" sqref="I23"/>
    </sheetView>
  </sheetViews>
  <sheetFormatPr defaultColWidth="11" defaultRowHeight="15" customHeight="1"/>
  <cols>
    <col min="1" max="1" width="14" bestFit="1" customWidth="1"/>
    <col min="2" max="2" width="16" bestFit="1" customWidth="1"/>
    <col min="3" max="4" width="9" bestFit="1" customWidth="1"/>
    <col min="5" max="5" width="15" bestFit="1" customWidth="1"/>
  </cols>
  <sheetData>
    <row r="1" spans="1:6" ht="15" customHeight="1">
      <c r="A1" s="1023" t="s">
        <v>918</v>
      </c>
    </row>
    <row r="2" spans="1:6" ht="108.6" customHeight="1">
      <c r="A2" s="1157" t="s">
        <v>450</v>
      </c>
      <c r="B2" s="1158"/>
      <c r="C2" s="1158"/>
      <c r="D2" s="1158"/>
      <c r="E2" s="1158"/>
    </row>
    <row r="3" spans="1:6" ht="15" customHeight="1" thickBot="1"/>
    <row r="4" spans="1:6" ht="17.100000000000001" customHeight="1">
      <c r="A4" s="1169" t="s">
        <v>333</v>
      </c>
      <c r="B4" s="1155"/>
      <c r="C4" s="75" t="s">
        <v>18</v>
      </c>
      <c r="D4" s="76" t="s">
        <v>24</v>
      </c>
      <c r="E4" s="77" t="s">
        <v>80</v>
      </c>
    </row>
    <row r="5" spans="1:6" ht="17.100000000000001" customHeight="1">
      <c r="A5" s="1172" t="s">
        <v>8</v>
      </c>
      <c r="B5" s="160" t="s">
        <v>69</v>
      </c>
      <c r="C5" s="51">
        <v>7862</v>
      </c>
      <c r="D5" s="39">
        <v>4596</v>
      </c>
      <c r="E5" s="71">
        <v>12458</v>
      </c>
    </row>
    <row r="6" spans="1:6" ht="17.100000000000001" customHeight="1">
      <c r="A6" s="1173"/>
      <c r="B6" s="161" t="s">
        <v>70</v>
      </c>
      <c r="C6" s="9">
        <v>34929</v>
      </c>
      <c r="D6" s="12">
        <v>26856</v>
      </c>
      <c r="E6" s="63">
        <v>61785</v>
      </c>
    </row>
    <row r="7" spans="1:6" ht="17.100000000000001" customHeight="1">
      <c r="A7" s="1173"/>
      <c r="B7" s="161" t="s">
        <v>71</v>
      </c>
      <c r="C7" s="9">
        <v>13050</v>
      </c>
      <c r="D7" s="12">
        <v>11290</v>
      </c>
      <c r="E7" s="63">
        <v>24340</v>
      </c>
      <c r="F7" s="5"/>
    </row>
    <row r="8" spans="1:6" ht="17.100000000000001" customHeight="1">
      <c r="A8" s="1173"/>
      <c r="B8" s="161" t="s">
        <v>72</v>
      </c>
      <c r="C8" s="9">
        <v>7727</v>
      </c>
      <c r="D8" s="12">
        <v>6293</v>
      </c>
      <c r="E8" s="63">
        <v>14020</v>
      </c>
      <c r="F8" s="5"/>
    </row>
    <row r="9" spans="1:6" ht="17.100000000000001" customHeight="1">
      <c r="A9" s="1173"/>
      <c r="B9" s="161" t="s">
        <v>73</v>
      </c>
      <c r="C9" s="9">
        <v>6086</v>
      </c>
      <c r="D9" s="12">
        <v>4976</v>
      </c>
      <c r="E9" s="63">
        <v>11062</v>
      </c>
    </row>
    <row r="10" spans="1:6" ht="17.100000000000001" customHeight="1">
      <c r="A10" s="1173"/>
      <c r="B10" s="161" t="s">
        <v>74</v>
      </c>
      <c r="C10" s="9">
        <v>3481</v>
      </c>
      <c r="D10" s="12">
        <v>2509</v>
      </c>
      <c r="E10" s="63">
        <v>5990</v>
      </c>
    </row>
    <row r="11" spans="1:6" ht="17.100000000000001" customHeight="1">
      <c r="A11" s="1173"/>
      <c r="B11" s="161" t="s">
        <v>75</v>
      </c>
      <c r="C11" s="9">
        <v>2176</v>
      </c>
      <c r="D11" s="12">
        <v>1355</v>
      </c>
      <c r="E11" s="63">
        <v>3531</v>
      </c>
    </row>
    <row r="12" spans="1:6" ht="17.100000000000001" customHeight="1">
      <c r="A12" s="1173"/>
      <c r="B12" s="161" t="s">
        <v>76</v>
      </c>
      <c r="C12" s="9">
        <v>2351</v>
      </c>
      <c r="D12" s="12">
        <v>1243</v>
      </c>
      <c r="E12" s="63">
        <v>3594</v>
      </c>
    </row>
    <row r="13" spans="1:6" ht="17.100000000000001" customHeight="1">
      <c r="A13" s="1173"/>
      <c r="B13" s="161" t="s">
        <v>77</v>
      </c>
      <c r="C13" s="9">
        <v>791</v>
      </c>
      <c r="D13" s="12">
        <v>496</v>
      </c>
      <c r="E13" s="63">
        <v>1287</v>
      </c>
    </row>
    <row r="14" spans="1:6" ht="17.100000000000001" customHeight="1">
      <c r="A14" s="1173"/>
      <c r="B14" s="161" t="s">
        <v>78</v>
      </c>
      <c r="C14" s="9">
        <v>28</v>
      </c>
      <c r="D14" s="12">
        <v>36</v>
      </c>
      <c r="E14" s="63">
        <v>64</v>
      </c>
    </row>
    <row r="15" spans="1:6" ht="17.100000000000001" customHeight="1">
      <c r="A15" s="1173"/>
      <c r="B15" s="162" t="s">
        <v>79</v>
      </c>
      <c r="C15" s="65">
        <v>8</v>
      </c>
      <c r="D15" s="66">
        <v>8</v>
      </c>
      <c r="E15" s="67">
        <v>16</v>
      </c>
    </row>
    <row r="16" spans="1:6" ht="17.100000000000001" customHeight="1">
      <c r="A16" s="1174"/>
      <c r="B16" s="163" t="s">
        <v>23</v>
      </c>
      <c r="C16" s="72">
        <v>78489</v>
      </c>
      <c r="D16" s="73">
        <v>59658</v>
      </c>
      <c r="E16" s="74">
        <v>138147</v>
      </c>
    </row>
    <row r="17" spans="1:5" ht="17.100000000000001" customHeight="1">
      <c r="A17" s="1173" t="s">
        <v>9</v>
      </c>
      <c r="B17" s="160" t="s">
        <v>69</v>
      </c>
      <c r="C17" s="51">
        <v>22468</v>
      </c>
      <c r="D17" s="39">
        <v>14130</v>
      </c>
      <c r="E17" s="71">
        <v>36598</v>
      </c>
    </row>
    <row r="18" spans="1:5" ht="17.100000000000001" customHeight="1">
      <c r="A18" s="1173"/>
      <c r="B18" s="161" t="s">
        <v>70</v>
      </c>
      <c r="C18" s="9">
        <v>23227</v>
      </c>
      <c r="D18" s="12">
        <v>16745</v>
      </c>
      <c r="E18" s="63">
        <v>39972</v>
      </c>
    </row>
    <row r="19" spans="1:5" ht="17.100000000000001" customHeight="1">
      <c r="A19" s="1173"/>
      <c r="B19" s="161" t="s">
        <v>71</v>
      </c>
      <c r="C19" s="9">
        <v>23334</v>
      </c>
      <c r="D19" s="12">
        <v>16711</v>
      </c>
      <c r="E19" s="63">
        <v>40045</v>
      </c>
    </row>
    <row r="20" spans="1:5" ht="17.100000000000001" customHeight="1">
      <c r="A20" s="1173"/>
      <c r="B20" s="161" t="s">
        <v>72</v>
      </c>
      <c r="C20" s="9">
        <v>20207</v>
      </c>
      <c r="D20" s="12">
        <v>12971</v>
      </c>
      <c r="E20" s="63">
        <v>33178</v>
      </c>
    </row>
    <row r="21" spans="1:5" ht="17.100000000000001" customHeight="1">
      <c r="A21" s="1173"/>
      <c r="B21" s="161" t="s">
        <v>73</v>
      </c>
      <c r="C21" s="9">
        <v>17786</v>
      </c>
      <c r="D21" s="12">
        <v>9903</v>
      </c>
      <c r="E21" s="63">
        <v>27689</v>
      </c>
    </row>
    <row r="22" spans="1:5" ht="17.100000000000001" customHeight="1">
      <c r="A22" s="1173"/>
      <c r="B22" s="161" t="s">
        <v>74</v>
      </c>
      <c r="C22" s="9">
        <v>11752</v>
      </c>
      <c r="D22" s="12">
        <v>5381</v>
      </c>
      <c r="E22" s="63">
        <v>17133</v>
      </c>
    </row>
    <row r="23" spans="1:5" ht="17.100000000000001" customHeight="1">
      <c r="A23" s="1173"/>
      <c r="B23" s="161" t="s">
        <v>75</v>
      </c>
      <c r="C23" s="9">
        <v>7815</v>
      </c>
      <c r="D23" s="12">
        <v>3189</v>
      </c>
      <c r="E23" s="63">
        <v>11004</v>
      </c>
    </row>
    <row r="24" spans="1:5" ht="17.100000000000001" customHeight="1">
      <c r="A24" s="1173"/>
      <c r="B24" s="161" t="s">
        <v>76</v>
      </c>
      <c r="C24" s="9">
        <v>9440</v>
      </c>
      <c r="D24" s="12">
        <v>3541</v>
      </c>
      <c r="E24" s="63">
        <v>12981</v>
      </c>
    </row>
    <row r="25" spans="1:5" ht="17.100000000000001" customHeight="1">
      <c r="A25" s="1173"/>
      <c r="B25" s="161" t="s">
        <v>77</v>
      </c>
      <c r="C25" s="9">
        <v>4680</v>
      </c>
      <c r="D25" s="12">
        <v>1787</v>
      </c>
      <c r="E25" s="63">
        <v>6467</v>
      </c>
    </row>
    <row r="26" spans="1:5" ht="17.100000000000001" customHeight="1">
      <c r="A26" s="1173"/>
      <c r="B26" s="161" t="s">
        <v>78</v>
      </c>
      <c r="C26" s="9">
        <v>564</v>
      </c>
      <c r="D26" s="12">
        <v>315</v>
      </c>
      <c r="E26" s="63">
        <v>879</v>
      </c>
    </row>
    <row r="27" spans="1:5" ht="17.100000000000001" customHeight="1">
      <c r="A27" s="1173"/>
      <c r="B27" s="162" t="s">
        <v>79</v>
      </c>
      <c r="C27" s="65">
        <v>14</v>
      </c>
      <c r="D27" s="66">
        <v>14</v>
      </c>
      <c r="E27" s="67">
        <v>28</v>
      </c>
    </row>
    <row r="28" spans="1:5" ht="17.100000000000001" customHeight="1">
      <c r="A28" s="1173"/>
      <c r="B28" s="163" t="s">
        <v>23</v>
      </c>
      <c r="C28" s="72">
        <v>141287</v>
      </c>
      <c r="D28" s="73">
        <v>84687</v>
      </c>
      <c r="E28" s="74">
        <v>225974</v>
      </c>
    </row>
    <row r="29" spans="1:5" ht="17.100000000000001" customHeight="1" thickBot="1">
      <c r="A29" s="1170" t="s">
        <v>80</v>
      </c>
      <c r="B29" s="1171"/>
      <c r="C29" s="68">
        <v>219776</v>
      </c>
      <c r="D29" s="69">
        <v>144345</v>
      </c>
      <c r="E29" s="70">
        <v>364121</v>
      </c>
    </row>
    <row r="30" spans="1:5" ht="17.100000000000001" customHeight="1">
      <c r="A30" s="1122" t="s">
        <v>465</v>
      </c>
      <c r="B30" s="1123"/>
      <c r="C30" s="1123"/>
      <c r="D30" s="1123"/>
      <c r="E30" s="1123"/>
    </row>
    <row r="31" spans="1:5" ht="31.9" customHeight="1">
      <c r="A31" s="1122" t="s">
        <v>460</v>
      </c>
      <c r="B31" s="1123"/>
      <c r="C31" s="1123"/>
      <c r="D31" s="1123"/>
      <c r="E31" s="1123"/>
    </row>
    <row r="32" spans="1:5" ht="24.6" customHeight="1">
      <c r="A32" s="1122" t="s">
        <v>461</v>
      </c>
      <c r="B32" s="1123"/>
      <c r="C32" s="1123"/>
      <c r="D32" s="1123"/>
      <c r="E32" s="1123"/>
    </row>
    <row r="33" spans="1:5" ht="38.450000000000003" customHeight="1">
      <c r="A33" s="1122" t="s">
        <v>81</v>
      </c>
      <c r="B33" s="1123"/>
      <c r="C33" s="1123"/>
      <c r="D33" s="1123"/>
      <c r="E33" s="1123"/>
    </row>
    <row r="35" spans="1:5" ht="15" customHeight="1">
      <c r="A35" s="1023" t="s">
        <v>918</v>
      </c>
    </row>
  </sheetData>
  <mergeCells count="9">
    <mergeCell ref="A2:E2"/>
    <mergeCell ref="A30:E30"/>
    <mergeCell ref="A31:E31"/>
    <mergeCell ref="A32:E32"/>
    <mergeCell ref="A33:E33"/>
    <mergeCell ref="A4:B4"/>
    <mergeCell ref="A29:B29"/>
    <mergeCell ref="A5:A16"/>
    <mergeCell ref="A17:A28"/>
  </mergeCells>
  <hyperlinks>
    <hyperlink ref="A1" location="'Table of Contents'!A1" display="Return to Table of Contents" xr:uid="{7BC22068-0E59-4D47-9B70-08B94EA5B628}"/>
    <hyperlink ref="A35" location="'Table of Contents'!A1" display="Return to Table of Contents" xr:uid="{3EBC8C15-48B2-42D4-9593-C36BBF815211}"/>
  </hyperlinks>
  <pageMargins left="0.2" right="0.2" top="0.5" bottom="0.5" header="0" footer="0"/>
  <pageSetup paperSize="5"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46DA3-E9E8-4B54-82A3-181FDBA6C2DF}">
  <ds:schemaRefs>
    <ds:schemaRef ds:uri="http://schemas.microsoft.com/sharepoint/v3/contenttype/forms"/>
  </ds:schemaRefs>
</ds:datastoreItem>
</file>

<file path=customXml/itemProps2.xml><?xml version="1.0" encoding="utf-8"?>
<ds:datastoreItem xmlns:ds="http://schemas.openxmlformats.org/officeDocument/2006/customXml" ds:itemID="{8FB1D334-3C66-4968-AAAA-8E0CC11ECBF8}">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dfbbcea2-ce09-4177-a2ac-ddd1956c5ccc"/>
    <ds:schemaRef ds:uri="c7421703-ef26-4615-8f4b-dd972683f1e9"/>
    <ds:schemaRef ds:uri="http://www.w3.org/XML/1998/namespace"/>
    <ds:schemaRef ds:uri="http://purl.org/dc/dcmitype/"/>
  </ds:schemaRefs>
</ds:datastoreItem>
</file>

<file path=customXml/itemProps3.xml><?xml version="1.0" encoding="utf-8"?>
<ds:datastoreItem xmlns:ds="http://schemas.openxmlformats.org/officeDocument/2006/customXml" ds:itemID="{11AE05D5-E220-40B0-BE27-A1C004374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1861</vt:i4>
      </vt:variant>
    </vt:vector>
  </HeadingPairs>
  <TitlesOfParts>
    <vt:vector size="1940" baseType="lpstr">
      <vt:lpstr>Table of Contents</vt:lpstr>
      <vt:lpstr>Points of Interest</vt:lpstr>
      <vt:lpstr>FB 1.1T FALL HDCT FT-PT STATUS</vt:lpstr>
      <vt:lpstr>FB 1.2T FALL HDCT RACE</vt:lpstr>
      <vt:lpstr>FB 1.3T FALL HDCT FT-PT RACE SX</vt:lpstr>
      <vt:lpstr>FB 1.4T FALL HDCT COLL RACE SEX</vt:lpstr>
      <vt:lpstr>FB 1.5T 5YR FALL HDCT STATUS</vt:lpstr>
      <vt:lpstr>FB 1.6T 5YR FALL HDCT RACE</vt:lpstr>
      <vt:lpstr>FB 1.7T FALL HDCT FT-PT AGE SEX</vt:lpstr>
      <vt:lpstr>FB 2.1T ANNUAL STUDENT HDCT</vt:lpstr>
      <vt:lpstr>FB 2.2T ANNUAL UNDUP HDCT</vt:lpstr>
      <vt:lpstr>FB 2.3.1T 5YR SERVED LOWER</vt:lpstr>
      <vt:lpstr>FB 2.3.2T 5YR SERVED UPPER</vt:lpstr>
      <vt:lpstr>FB 2.3.3T 5YR SERVED ALL</vt:lpstr>
      <vt:lpstr>FB 2.3.4T 5YR ENROLLED LOWER</vt:lpstr>
      <vt:lpstr>FB 2.3.5T 5YR ENROLLED UPPER</vt:lpstr>
      <vt:lpstr>FB 2.3.6T 5YR ENROLLED ALL</vt:lpstr>
      <vt:lpstr>FB 2.3.7T 5YR FUNDED LOWER</vt:lpstr>
      <vt:lpstr>FB 2.3.8T 5YR FUNDED UPPER</vt:lpstr>
      <vt:lpstr>FB 2.3.9T 5YR FUNDED ALL</vt:lpstr>
      <vt:lpstr>FB 2.4T 5YR DISAB HDCT</vt:lpstr>
      <vt:lpstr>FB 3.1T FUNDED FTE BY PROG AREA</vt:lpstr>
      <vt:lpstr>FB 3.2.1T FUNDED FTE LOWER</vt:lpstr>
      <vt:lpstr>FB 3.2.2T FUNDED FTE ALL</vt:lpstr>
      <vt:lpstr>FB 3.3T ANN FUNDED FTE DISCPLIN</vt:lpstr>
      <vt:lpstr>FB 3.4T FUNDED FTE % PROG AREA</vt:lpstr>
      <vt:lpstr>FB 4.1T CRED PROG HDCT BY PROG</vt:lpstr>
      <vt:lpstr>FB 4.2T CRED PROG HDCT BY AWARD</vt:lpstr>
      <vt:lpstr>FB 4.3.1T CRED PROG HDCT AA</vt:lpstr>
      <vt:lpstr>FB 4.3.2T CRED PROG HDCT EPI</vt:lpstr>
      <vt:lpstr>FB 4.3.3T CRED PROG HDCT CPP</vt:lpstr>
      <vt:lpstr>FB 4.3.4T CRED PROG HDCT AS</vt:lpstr>
      <vt:lpstr>FB 4.3.5T CRED PROG HDCT APPR</vt:lpstr>
      <vt:lpstr>FB 4.3.6T CRED PROG HDCT CCC</vt:lpstr>
      <vt:lpstr>FB 4.3.7T CRED PROG HDCT ATC</vt:lpstr>
      <vt:lpstr>FB 4.3.8T CRED PROG HDCT ALL</vt:lpstr>
      <vt:lpstr>FB 4.4T PROG ENROLL HDCT</vt:lpstr>
      <vt:lpstr>FB 4.5T CRED WORK ED HDCT PROG</vt:lpstr>
      <vt:lpstr>FB 4.6T CRED WORK ED APPR HDCT</vt:lpstr>
      <vt:lpstr>FB 4.7.1T BACH-ED HDCT DEMOG</vt:lpstr>
      <vt:lpstr>FB 4.7.2T BACH-NURS HDCT DEMOG</vt:lpstr>
      <vt:lpstr>FB 4.7.3T BACH-OTHER HDCT DEMOG</vt:lpstr>
      <vt:lpstr>FB 4.7.4T BACH-ALL HDCT DEMOG</vt:lpstr>
      <vt:lpstr>FB 5.1T CRED PROG COMP BY AWARD</vt:lpstr>
      <vt:lpstr>FB 5.2T MIN CRED PROG COMP</vt:lpstr>
      <vt:lpstr>FB 5.3T CRED PROG COMPS HDCT</vt:lpstr>
      <vt:lpstr>FB 5.41T AA</vt:lpstr>
      <vt:lpstr>FB 5.42T EPI</vt:lpstr>
      <vt:lpstr>FB 5.43T CPP</vt:lpstr>
      <vt:lpstr>FB 5.44T AS</vt:lpstr>
      <vt:lpstr>FB 5.45T CC</vt:lpstr>
      <vt:lpstr>FB 5.46T CCC</vt:lpstr>
      <vt:lpstr>FB 5.47T ADV TECH CERT</vt:lpstr>
      <vt:lpstr>FB 5.48T ALL</vt:lpstr>
      <vt:lpstr>FB 5.5.1T BACH_EDUC</vt:lpstr>
      <vt:lpstr>FB 5.5.2T BACH_NURSING</vt:lpstr>
      <vt:lpstr>FB 5.5.3T BACH_OTHER</vt:lpstr>
      <vt:lpstr>FB 5.5.4T BACH_ALL</vt:lpstr>
      <vt:lpstr>FB 6.1T EMP HDCT BY OCCUP</vt:lpstr>
      <vt:lpstr>FB 6.2T EMP HDCT</vt:lpstr>
      <vt:lpstr>FB 6.3T EMP HDCT DEMOG</vt:lpstr>
      <vt:lpstr>FB 6.4T EMP HDCT OCC ACT DEMOG</vt:lpstr>
      <vt:lpstr>FB 6.5T AVG SAL FT INST BY SEM</vt:lpstr>
      <vt:lpstr>FB 6.6T EMPLOYED BY COLL BY SEM</vt:lpstr>
      <vt:lpstr>FB 6.7T AVG SAL FT INST DEG</vt:lpstr>
      <vt:lpstr>FB 7.1T OP EXP</vt:lpstr>
      <vt:lpstr>FB 7.2T OP BUDG FUND HIST</vt:lpstr>
      <vt:lpstr>FB 7.3T and 7.4T COST ANALYSIS</vt:lpstr>
      <vt:lpstr>FB 7.5T CA-EXP BY CAT</vt:lpstr>
      <vt:lpstr>FB 7.6T COST ANALYSIS SUMM</vt:lpstr>
      <vt:lpstr>FB 7.6.2T</vt:lpstr>
      <vt:lpstr>FB 7.7T COST ANALYSIS EXP BY CR</vt:lpstr>
      <vt:lpstr>FB 7.8T STUDENT FEES LL RES</vt:lpstr>
      <vt:lpstr>FB 7.9T STUDENT FEES LL NR</vt:lpstr>
      <vt:lpstr>FB 7.10T STUDENT FEES LL </vt:lpstr>
      <vt:lpstr>FB 7.11T STUDENT FEES BACC RES</vt:lpstr>
      <vt:lpstr>FB 7.12T STUDENT FEES BACC NR</vt:lpstr>
      <vt:lpstr>FB 7.13T STUDENT FEES BACC</vt:lpstr>
      <vt:lpstr>FB 7.14T FACILITIES</vt:lpstr>
      <vt:lpstr>_</vt:lpstr>
      <vt:lpstr>_2.0_Semester</vt:lpstr>
      <vt:lpstr>_2.0_Semester_Equivalent</vt:lpstr>
      <vt:lpstr>_2.5_Semester</vt:lpstr>
      <vt:lpstr>_2018___19</vt:lpstr>
      <vt:lpstr>_2018_19_Through_2022_23</vt:lpstr>
      <vt:lpstr>_2019___20</vt:lpstr>
      <vt:lpstr>_2020___21</vt:lpstr>
      <vt:lpstr>_2021___22</vt:lpstr>
      <vt:lpstr>_2022___23</vt:lpstr>
      <vt:lpstr>_2022_23</vt:lpstr>
      <vt:lpstr>_2022_23_ACTUAL_CREDIT_HOURS</vt:lpstr>
      <vt:lpstr>_2022_23_COST_ANALYSIS_SUMMARY</vt:lpstr>
      <vt:lpstr>_2022_23_FTE_3</vt:lpstr>
      <vt:lpstr>_2023_FEES_FOR_ACADEMIC_YEAR__30_HOURS</vt:lpstr>
      <vt:lpstr>_2023fees</vt:lpstr>
      <vt:lpstr>_2024_Fact_Book_Table_of_Contents</vt:lpstr>
      <vt:lpstr>_3.0_Semester</vt:lpstr>
      <vt:lpstr>_advancedprofuppper</vt:lpstr>
      <vt:lpstr>_College</vt:lpstr>
      <vt:lpstr>_epi123</vt:lpstr>
      <vt:lpstr>_fall22fees</vt:lpstr>
      <vt:lpstr>_fall23fees</vt:lpstr>
      <vt:lpstr>_FB_7.14T_FACILITIES_2022_23</vt:lpstr>
      <vt:lpstr>_FB_7.14T_FACILITIES_College</vt:lpstr>
      <vt:lpstr>_FB_7.14T_FACILITIES_Florida_College_System</vt:lpstr>
      <vt:lpstr>_percentIncrease</vt:lpstr>
      <vt:lpstr>'FB 7.13T STUDENT FEES BACC'!_percincrease</vt:lpstr>
      <vt:lpstr>_percincrease</vt:lpstr>
      <vt:lpstr>A___P</vt:lpstr>
      <vt:lpstr>A___P__Upper___Lower</vt:lpstr>
      <vt:lpstr>A_P</vt:lpstr>
      <vt:lpstr>AA</vt:lpstr>
      <vt:lpstr>aandp</vt:lpstr>
      <vt:lpstr>ACADEMIC1</vt:lpstr>
      <vt:lpstr>academsupp</vt:lpstr>
      <vt:lpstr>ACTUAL</vt:lpstr>
      <vt:lpstr>aded</vt:lpstr>
      <vt:lpstr>Adult_Basic</vt:lpstr>
      <vt:lpstr>Adult_Ed.</vt:lpstr>
      <vt:lpstr>Adult_Education</vt:lpstr>
      <vt:lpstr>Adult_Education_Basic___Secondary</vt:lpstr>
      <vt:lpstr>Adult_GED</vt:lpstr>
      <vt:lpstr>ADULT_SEC</vt:lpstr>
      <vt:lpstr>Adult_Secondary</vt:lpstr>
      <vt:lpstr>adult_secondary123</vt:lpstr>
      <vt:lpstr>adultbasic</vt:lpstr>
      <vt:lpstr>adultbasic123</vt:lpstr>
      <vt:lpstr>ADULTBASIC5</vt:lpstr>
      <vt:lpstr>ADULTED8</vt:lpstr>
      <vt:lpstr>adultged</vt:lpstr>
      <vt:lpstr>adultged123</vt:lpstr>
      <vt:lpstr>ADULTGED5</vt:lpstr>
      <vt:lpstr>adultsec</vt:lpstr>
      <vt:lpstr>ADULTSEC5</vt:lpstr>
      <vt:lpstr>Advanced___Professional__Lower_Level</vt:lpstr>
      <vt:lpstr>Advanced___Professional__Upper_Level</vt:lpstr>
      <vt:lpstr>ADVANCED___PROFESSIONAL_LOWER_LEVEL</vt:lpstr>
      <vt:lpstr>ADVANCED___PROFESSIONAL_UPPER_LEVEL</vt:lpstr>
      <vt:lpstr>Advanced_and_Professional</vt:lpstr>
      <vt:lpstr>Advanced_Masters</vt:lpstr>
      <vt:lpstr>advproflower123</vt:lpstr>
      <vt:lpstr>ADVPROFLOWER8</vt:lpstr>
      <vt:lpstr>ADVPROFUPPER8</vt:lpstr>
      <vt:lpstr>Age_Ranges</vt:lpstr>
      <vt:lpstr>Agriculture_Natural_Resources</vt:lpstr>
      <vt:lpstr>ALL</vt:lpstr>
      <vt:lpstr>American__Indian</vt:lpstr>
      <vt:lpstr>American_Indian_or_Alaskan_Native</vt:lpstr>
      <vt:lpstr>Annual_Headcount_Enrollment</vt:lpstr>
      <vt:lpstr>Annual_Unduplicated_Student_Headcount_Enrollment</vt:lpstr>
      <vt:lpstr>APPCLASS</vt:lpstr>
      <vt:lpstr>APPOJT</vt:lpstr>
      <vt:lpstr>appren12</vt:lpstr>
      <vt:lpstr>APPRENT8</vt:lpstr>
      <vt:lpstr>Apprentice</vt:lpstr>
      <vt:lpstr>Apprentice__OTJ___Class</vt:lpstr>
      <vt:lpstr>Apprentice_Classroom</vt:lpstr>
      <vt:lpstr>Apprentice_OJT</vt:lpstr>
      <vt:lpstr>APPRENTICE_ON_THE_JOB_TRAINING</vt:lpstr>
      <vt:lpstr>apprentice1</vt:lpstr>
      <vt:lpstr>apprenticeclass</vt:lpstr>
      <vt:lpstr>apprenticeclass123</vt:lpstr>
      <vt:lpstr>apprenticeojt123</vt:lpstr>
      <vt:lpstr>APPRENTICESHIP</vt:lpstr>
      <vt:lpstr>APPRN_CLASS</vt:lpstr>
      <vt:lpstr>APPRN_OJT</vt:lpstr>
      <vt:lpstr>Argibus_Nat_Resources</vt:lpstr>
      <vt:lpstr>AS</vt:lpstr>
      <vt:lpstr>AS_Degree</vt:lpstr>
      <vt:lpstr>Asian</vt:lpstr>
      <vt:lpstr>Asian_or_Pacific_Islander</vt:lpstr>
      <vt:lpstr>Associate</vt:lpstr>
      <vt:lpstr>Associate_In_Arts</vt:lpstr>
      <vt:lpstr>Associate_in_Science</vt:lpstr>
      <vt:lpstr>Associate_in_science_Female</vt:lpstr>
      <vt:lpstr>Associate_in_Science_Male</vt:lpstr>
      <vt:lpstr>Associate_in_science_Total_3</vt:lpstr>
      <vt:lpstr>Associate_in_science_Unknown</vt:lpstr>
      <vt:lpstr>Autism</vt:lpstr>
      <vt:lpstr>Award_Types</vt:lpstr>
      <vt:lpstr>Bachelor_s</vt:lpstr>
      <vt:lpstr>Black_African_American</vt:lpstr>
      <vt:lpstr>Black_African_American_3</vt:lpstr>
      <vt:lpstr>Black_African_American_FemaleFB_5.44T_AS_</vt:lpstr>
      <vt:lpstr>Black_African_American_Percentage</vt:lpstr>
      <vt:lpstr>Black_African_American_Sum</vt:lpstr>
      <vt:lpstr>Black_African_Female</vt:lpstr>
      <vt:lpstr>Black_African_Male</vt:lpstr>
      <vt:lpstr>Brain_Injury</vt:lpstr>
      <vt:lpstr>BROW</vt:lpstr>
      <vt:lpstr>Building_Values</vt:lpstr>
      <vt:lpstr>Business</vt:lpstr>
      <vt:lpstr>CAPITAL_EXPENSES</vt:lpstr>
      <vt:lpstr>CAPITAL_IMPROVEMENT_FEE</vt:lpstr>
      <vt:lpstr>Capital_Outlay</vt:lpstr>
      <vt:lpstr>CAPITAL4</vt:lpstr>
      <vt:lpstr>capitalimpfee</vt:lpstr>
      <vt:lpstr>capitaloutlay1</vt:lpstr>
      <vt:lpstr>CAR</vt:lpstr>
      <vt:lpstr>CAR_Cert.</vt:lpstr>
      <vt:lpstr>Category</vt:lpstr>
      <vt:lpstr>Certificate__of_Professional_Prep</vt:lpstr>
      <vt:lpstr>Certificate_of_Professional__Prep</vt:lpstr>
      <vt:lpstr>Certificate_of_Professional_Prep</vt:lpstr>
      <vt:lpstr>Certificates</vt:lpstr>
      <vt:lpstr>CFLA</vt:lpstr>
      <vt:lpstr>Change</vt:lpstr>
      <vt:lpstr>CHIP</vt:lpstr>
      <vt:lpstr>cifee</vt:lpstr>
      <vt:lpstr>Co_Op_Training</vt:lpstr>
      <vt:lpstr>CODE_DISCIPLINE</vt:lpstr>
      <vt:lpstr>'FB 7.10T STUDENT FEES LL '!College</vt:lpstr>
      <vt:lpstr>'FB 7.13T STUDENT FEES BACC'!College</vt:lpstr>
      <vt:lpstr>COLLEGE</vt:lpstr>
      <vt:lpstr>College___Vocational_Preparatory</vt:lpstr>
      <vt:lpstr>COLLEGE_8</vt:lpstr>
      <vt:lpstr>College_Cert.</vt:lpstr>
      <vt:lpstr>college_name</vt:lpstr>
      <vt:lpstr>COLLEGE_TOTAL</vt:lpstr>
      <vt:lpstr>'FB 7.10T STUDENT FEES LL '!College1</vt:lpstr>
      <vt:lpstr>COLLEGE1</vt:lpstr>
      <vt:lpstr>College12</vt:lpstr>
      <vt:lpstr>College123</vt:lpstr>
      <vt:lpstr>COLLEGES</vt:lpstr>
      <vt:lpstr>COLLEGES4</vt:lpstr>
      <vt:lpstr>COLLEGETOTAL8</vt:lpstr>
      <vt:lpstr>collesell</vt:lpstr>
      <vt:lpstr>column1</vt:lpstr>
      <vt:lpstr>Combined_Values</vt:lpstr>
      <vt:lpstr>Community_Instructional_Services_Rec.___Leisure</vt:lpstr>
      <vt:lpstr>CONSOLIDATED_SUMMARY</vt:lpstr>
      <vt:lpstr>CONSOLIDATEDSUMMARY</vt:lpstr>
      <vt:lpstr>Content_Values</vt:lpstr>
      <vt:lpstr>Continuing_Workforce_Education</vt:lpstr>
      <vt:lpstr>continuingworkforceed</vt:lpstr>
      <vt:lpstr>contworkforce</vt:lpstr>
      <vt:lpstr>CONTWORKFORCE5</vt:lpstr>
      <vt:lpstr>Credit_Program_Completions</vt:lpstr>
      <vt:lpstr>Current_Expense</vt:lpstr>
      <vt:lpstr>CURRENT_EXPENSES</vt:lpstr>
      <vt:lpstr>CURRENT4</vt:lpstr>
      <vt:lpstr>currexp</vt:lpstr>
      <vt:lpstr>CWE</vt:lpstr>
      <vt:lpstr>DAYT</vt:lpstr>
      <vt:lpstr>Deg_Cert_Seeking_Continuing</vt:lpstr>
      <vt:lpstr>Deg_Cert_Seeking_First_Time</vt:lpstr>
      <vt:lpstr>Deg_Cert_Seeking_Transfer_In</vt:lpstr>
      <vt:lpstr>Degree_Certificate_Seeking</vt:lpstr>
      <vt:lpstr>Degrees__Certificates_Awarded</vt:lpstr>
      <vt:lpstr>Dev._Ed.</vt:lpstr>
      <vt:lpstr>DEV_ED</vt:lpstr>
      <vt:lpstr>Dev_Ed.</vt:lpstr>
      <vt:lpstr>DEV_ED_EAP</vt:lpstr>
      <vt:lpstr>dev_ed456</vt:lpstr>
      <vt:lpstr>deved</vt:lpstr>
      <vt:lpstr>deved1</vt:lpstr>
      <vt:lpstr>deved123</vt:lpstr>
      <vt:lpstr>DEVED5</vt:lpstr>
      <vt:lpstr>DEVED8</vt:lpstr>
      <vt:lpstr>Developmental_Edcuation</vt:lpstr>
      <vt:lpstr>Developmental_Education</vt:lpstr>
      <vt:lpstr>Directinst</vt:lpstr>
      <vt:lpstr>DIRECTINST1</vt:lpstr>
      <vt:lpstr>Disabled</vt:lpstr>
      <vt:lpstr>Disadvantage</vt:lpstr>
      <vt:lpstr>DIVISION</vt:lpstr>
      <vt:lpstr>Doctorate</vt:lpstr>
      <vt:lpstr>EAP___Developmental_Education</vt:lpstr>
      <vt:lpstr>EAP___Literacy</vt:lpstr>
      <vt:lpstr>EAP___Vocational_Prep</vt:lpstr>
      <vt:lpstr>eap_vocational_prep</vt:lpstr>
      <vt:lpstr>EAPdeved123</vt:lpstr>
      <vt:lpstr>EAPliteracy123</vt:lpstr>
      <vt:lpstr>EDPRE8</vt:lpstr>
      <vt:lpstr>edprepinst</vt:lpstr>
      <vt:lpstr>EDUCATOR_PREPARATION_INSTITUTE</vt:lpstr>
      <vt:lpstr>EFSC</vt:lpstr>
      <vt:lpstr>Employee_Information</vt:lpstr>
      <vt:lpstr>Employee_Type</vt:lpstr>
      <vt:lpstr>ENGLISH_FOR_ACADEMIC_PURPOSED_DEVELOPMENTAL_EDUCATION</vt:lpstr>
      <vt:lpstr>ENGLISH_FOR_ACADEMIC_PURPOSES_LITERACY</vt:lpstr>
      <vt:lpstr>ENGLISH_FOR_ACADEMIC_PURPOSES_VOCATIONAL_PREPARATION</vt:lpstr>
      <vt:lpstr>ENGLISH5</vt:lpstr>
      <vt:lpstr>ENGLISHLIT5</vt:lpstr>
      <vt:lpstr>ENGLISHVOCPREP</vt:lpstr>
      <vt:lpstr>Enrollment__2022_23</vt:lpstr>
      <vt:lpstr>Enrollments</vt:lpstr>
      <vt:lpstr>epi</vt:lpstr>
      <vt:lpstr>epi1_2</vt:lpstr>
      <vt:lpstr>EPII</vt:lpstr>
      <vt:lpstr>Exec.__Admin._Mgr.</vt:lpstr>
      <vt:lpstr>Facilities</vt:lpstr>
      <vt:lpstr>Fact_Book_1.1T_Florida_College_System_Fall_Headcount_Enrollment_Full_Tme_Part_Time_Fall_2023_Beginning_of_Term</vt:lpstr>
      <vt:lpstr>Fact_Book_1.2T_Florida_College_System_Race_Ethnicity_Fall_Headcount_Enrollment_Fall_2023_Beginning_of_Term</vt:lpstr>
      <vt:lpstr>Fact_Book_1.3T_Florida_College_System_Fall_Headcount_Enrollment_Full_Time_Part_Time_by_Race_Ethnicity_and_Sex_Students_Enrolled_for_Credit_Fall_2023_Beginning_of_Term</vt:lpstr>
      <vt:lpstr>Fact_Book_1.4T_Florida_College_System_Fall_Headcount_Enrollment_Colleges_by_Race_Ethnicity_and_Sex_Fall_2023_Beginning_of_Term</vt:lpstr>
      <vt:lpstr>Fact_Book_1.5T_Florida_College_System_Fall_Headcount_Enrollment_Fall_2019_2023_Beginning_of_Term</vt:lpstr>
      <vt:lpstr>Fact_Book_1.6T_Florida_College_System_Race_Ethnicity_Fall_Headcount_Enrollment_Fall_2019_2023_Beginning_of_Term</vt:lpstr>
      <vt:lpstr>Fact_Book_1.7T_Florida_College_System_Fall_Headcount_Enrollment_Full_Time_Part_Time_by_Age_Ranges_Students_Enrolled_for_Credit_Fall_2023_Beginning_of_Term</vt:lpstr>
      <vt:lpstr>Fact_Book_2.1T_Florida_College_System_Annual_Student_Headcount_2023_24</vt:lpstr>
      <vt:lpstr>Fact_Book_2.2T</vt:lpstr>
      <vt:lpstr>Fact_Book_2.3.1T</vt:lpstr>
      <vt:lpstr>Fact_Book_2.3.2T</vt:lpstr>
      <vt:lpstr>Fact_Book_2.3.3T</vt:lpstr>
      <vt:lpstr>Fact_Book_2.3.4T</vt:lpstr>
      <vt:lpstr>Fact_Book_2.3.5T</vt:lpstr>
      <vt:lpstr>Fact_Book_2.3.6T</vt:lpstr>
      <vt:lpstr>Fact_Book_2.3.7T</vt:lpstr>
      <vt:lpstr>Fact_Book_2.3.8T</vt:lpstr>
      <vt:lpstr>Fact_Book_2.3.9T</vt:lpstr>
      <vt:lpstr>Fact_Book_2.4T_Florida_College_System_Annual_Disability_Headcount_Enrollment_2019_2023</vt:lpstr>
      <vt:lpstr>Fact_Book_3.1T_Florida_College_System_FTE_Enrollment__Funded__by_Program_Area_2022_2023</vt:lpstr>
      <vt:lpstr>FACT_BOOK_3.2.1T</vt:lpstr>
      <vt:lpstr>FACT_BOOK_3.2.2T</vt:lpstr>
      <vt:lpstr>FACT_BOOK_3.4T</vt:lpstr>
      <vt:lpstr>Fact_Book_3.4T_Florida_College_System_FTE_Enrollment__Funded__Actual_FTE_and_Percent_by_Program_Area_2022_23</vt:lpstr>
      <vt:lpstr>Fact_Book_4.1T_Florida_College_System_Credit_Program_Enrollment_Headcount_by_Program_Area_2022_23</vt:lpstr>
      <vt:lpstr>Fact_Book_4.2T_Florida_College_System_Credit_Program_Enrollment_Headcount_by_Award_Type_2022_23</vt:lpstr>
      <vt:lpstr>Fact_Book_4.3.1T_Florida_College_System_Credit_Program_Enrollment_Associate_in_Arts_Degree_Program_Headcount_by_College_by_Race_Ethnicity_and_Special_Populations_2022_2023</vt:lpstr>
      <vt:lpstr>Fact_Book_4.3.2T_Florida_College_System_Credit_Program_Enrollment_Educator_Preparation_Institute_Certificate_Program_Headcount_by_College_by_Race_Ethnicity_and_Special_Populations_2022_2023</vt:lpstr>
      <vt:lpstr>Fact_Book_4.3.3T_Florida_College_System_Credit_Program_Enrollment_Certificate_of_Professional_Prep_Program_Headcount_by_College_by_Race_Ethnicity_and_Special_Populations_2022_2023</vt:lpstr>
      <vt:lpstr>Fact_Book_4.3.4T_Florida_College_System_Credit_Program_Enrollment_Associate_in_Science_Degree_Program_Headcount_by_College_by_Race_Ethnicity_and_Special_Populations_2022_2023</vt:lpstr>
      <vt:lpstr>Fact_Book_4.3.5T_Florida_College_System_Credit_Program_Enrollment_Career_Certificate_and_Apprenticeship_Headcount_by_College_by_Race_Ethnicity_and_Special_Populations_2022_2023</vt:lpstr>
      <vt:lpstr>Fact_Book_4.3.6T_Florida_College_System_Credit_Program_Enrollment_College_Credit_Certificate_Headcount_by_College_by_Race_Ethnicity_and_Special_Populations_2022_2023</vt:lpstr>
      <vt:lpstr>Fact_Book_4.3.7T_Florida_College_System_Credit_Program_Enrollment_Advanced_Technical_Certificate_Program_Headcount_by_College_by_Race_Ethnicity_and_Special_Populations_2022_2023</vt:lpstr>
      <vt:lpstr>Fact_Book_4.3.8T_Florida_College_System_Credit_Program_Enrollment_All_Program_Areas_Headcount_by_College_by_Race_Ethnicity_and_Special_Populations_2022_2023</vt:lpstr>
      <vt:lpstr>Fact_Book_4.4T_Florida_College_System_Program_Enrollment_Headcount_by_College_and_Program_Area_2022_2023</vt:lpstr>
      <vt:lpstr>Fact_Book_4.5T_Florida_College_System_Credit_Program_Enrollment__Workforce_Education_Headcount_by_College_and_Program_Area_2022_23</vt:lpstr>
      <vt:lpstr>Fact_Book_4.6T_Florida_College_System_Credit_Program_Enrollment_Workforce_Education_Headcount_by_College_and_Apprenticeship_Program_Areas_2022_2023</vt:lpstr>
      <vt:lpstr>Fact_Book_4.7.1T_Florida_College_System_Credit_Program_Enrollment_Educational_Bachelor_s_Degree_Program_Headcount_by_College_by_Race_Ethnicity_and_Special_Populations_2022_2023</vt:lpstr>
      <vt:lpstr>Fact_Book_4.7.2T_Florida_College_System_Credit_Program_Enrollment_Nursing_Bachelor_s_Degree_Program_Headcount_by_College_by_Race_Ethnicity_and_Special_Populations_2022_2023</vt:lpstr>
      <vt:lpstr>Fact_Book_4.7.3T_Florida_College_System_Credit_Program_Enrollment_Other_Bachelor_s_Degree_Program_HHeadcount_by_College_by_Race_Ethnicity_and_Special_Populations_2022_2023</vt:lpstr>
      <vt:lpstr>Fact_Book_4.7.4T_Florida_College_System_Credit_Program_Enrollment_All_Bachelor_s_Degree_Program_Headcount_by_College_by_Race_Ethnicity_and_Special_Populations_2022_2023</vt:lpstr>
      <vt:lpstr>Fact_Book_5.1T_Florida_College_System_Credit_Program_Completers_Headcount_by_Award_Type_2022_2023</vt:lpstr>
      <vt:lpstr>Fact_Book_5.2T_Florida_College_System_Minority_Credit_Program_Completers_Headcount_by_Award_Type_2022_2023</vt:lpstr>
      <vt:lpstr>Fact_Book_5.3T_Florida_College_System_Credit_Program_Completers_Headcount_by_College__Award_Type__and_Sex_2022_2023</vt:lpstr>
      <vt:lpstr>Fact_Book_5.4.1T_Florida_College_System_Credit_Program_Completers_Associate_in_Arts_Degree_Program_Headcount_by_College_by_Race_Ethnicity_and_Special_Populations_2022_2023</vt:lpstr>
      <vt:lpstr>Fact_Book_5.4.2T_Florida_College_System_Credit_Program_Completers_Educator_Preparation_Institute_Certificate_Program_Headcount_by_College_by_Race_Ethnicity_and_Special_Populations_2022_2023</vt:lpstr>
      <vt:lpstr>Fact_Book_5.4.3T_Florida_College_System_Credit_Program_Completers_Certificate_of_Professional_Prep_Headcount_by_College_by_Race_Ethnicity_and_Special_Populations_2022_2023</vt:lpstr>
      <vt:lpstr>Fact_Book_5.4.4T_Florida_College_System_Credit_Program_Completers_Workforce_Education__Associate_in_Science_Headcount_by_College_by_Race_Ethnicity_and_Special_Populations_2022_2023</vt:lpstr>
      <vt:lpstr>Fact_Book_5.4.5T_Florida_College_System_Credit_Program_Completers_Workforce_Education__Career_Certificate_and_Apprenticeship_Headcount_by_College_by_Race_Ethnicity_and_Special_Populations_2022_2023</vt:lpstr>
      <vt:lpstr>Fact_Book_5.4.6T_Florida_College_System_Credit_Program_Completers_Workforce_Education__College_Credit_Certificate_Headcount_by_College_by_Race_Ethnicity_and_Special_Populations_2022_2023</vt:lpstr>
      <vt:lpstr>Fact_Book_5.4.7T_Florida_College_System_Credit_Program_Completers_Workforce_Education__Advanced_Technical_Certificate_Program_Headcount_by_College_by_Race_Ethnicity_and_Special_Populations_2022_2023</vt:lpstr>
      <vt:lpstr>Fact_Book_5.4.8T_Florida_College_System_Credit_Program_Completers_All_Program_Areas_Headcount_by_College_by_Race_Ethnicity_and_Special_Populations_2022_2023</vt:lpstr>
      <vt:lpstr>Fact_Book_5.5.1.T_Florida_College_System_Credit_Program_Completers_Educational_Bachelor_s_Degree_Program_Headcount_by_College_by_Race_Ethnicity_and_Special_Populations_2022_2023</vt:lpstr>
      <vt:lpstr>Fact_Book_5.5.2.T_Florida_College_System_Credit_Program_Completers_Nursing_Bachelor_s_Degree_Program_Headcount_by_College_by_Race_Ethnicity_and_Special_Populations_2022_2023</vt:lpstr>
      <vt:lpstr>Fact_Book_5.5.3.T_Florida_College_System_Credit_Program_Completers_Other_Bachelor_s_Degree_Program_Headcount_by_College_by_Race_Ethnicity_and_Special_Populations_2022_2023</vt:lpstr>
      <vt:lpstr>Fact_Book_5.5.4.T_Florida_College_System_Credit_Program_Completers_All_Bachelor_s_Degree_Program_Headcount_by_College_by_Race_Ethnicity_and_Special_Populations_2022_2023</vt:lpstr>
      <vt:lpstr>Fact_Book_6.1T_Florida_College_System_Employee_Headcount_by_Occupational_Activity</vt:lpstr>
      <vt:lpstr>Fact_Book_6.2T_Florida_College_System_Employee_Headcount_by_Occupational_Activity_Fall_2023_24</vt:lpstr>
      <vt:lpstr>Fact_Book_6.3T_Florida_College_System_Employee_Headcount_Full_Time_Part_Time_by_Race_Ethnicity_and_Sex_Fall_2023_24</vt:lpstr>
      <vt:lpstr>Fact_Book_6.4T_Florida_College_System_College_Employee_Headcount_by_Occupational_Activity__Full_Time_Part_Time__Race_Ethnicity_and_Sex_Fall_2023_2024</vt:lpstr>
      <vt:lpstr>Fact_Book_6.5T_Florida_College_System_Average_Salary_of_Full_Time_Instructional_Personnel_by_Semesters_Employed_Fall_2012_23_through_Fall_2023_24</vt:lpstr>
      <vt:lpstr>Fact_Book_6.6T_Florida_College_System_College_by_Semesters_Employed_Fall_Term_2023_24</vt:lpstr>
      <vt:lpstr>Fact_Book_6.7T_Florida_College_System_Average_Converted_Salary_of_Full_Time_Instructional_Personnel_by_College_and_Degree_Fall_Term_2023_24</vt:lpstr>
      <vt:lpstr>Fact_Book_7.14T</vt:lpstr>
      <vt:lpstr>'FB 7.13T STUDENT FEES BACC'!FALL_2022_Actual_Fees</vt:lpstr>
      <vt:lpstr>FALL_2022_Actual_Fees</vt:lpstr>
      <vt:lpstr>'FB 7.13T STUDENT FEES BACC'!FALL_2023_Actual_Fees</vt:lpstr>
      <vt:lpstr>FALL_2023_Actual_Fees</vt:lpstr>
      <vt:lpstr>Fall_2023_College_Credit_Students</vt:lpstr>
      <vt:lpstr>Fall_Headcount_Enrollment</vt:lpstr>
      <vt:lpstr>fall22actfees</vt:lpstr>
      <vt:lpstr>Fall22fees</vt:lpstr>
      <vt:lpstr>'FB 7.13T STUDENT FEES BACC'!fall22nonresfees</vt:lpstr>
      <vt:lpstr>fall22nonresfees</vt:lpstr>
      <vt:lpstr>fall22resfees</vt:lpstr>
      <vt:lpstr>fall23actualfees</vt:lpstr>
      <vt:lpstr>'FB 7.13T STUDENT FEES BACC'!fall23nonresfees</vt:lpstr>
      <vt:lpstr>fall23nonresfees</vt:lpstr>
      <vt:lpstr>Family_Consumer</vt:lpstr>
      <vt:lpstr>FB_1.1T_FALL_HDCT_FT_PT_STATUS_Total</vt:lpstr>
      <vt:lpstr>FB_1.2TF_FALL_HDCT_RACE_Total</vt:lpstr>
      <vt:lpstr>FB_1.3_FALL_HDCT_FT_PT_RACE_SK_Deg_Cert_Seeking_First_Time</vt:lpstr>
      <vt:lpstr>FB_1.3_FALL_HDCT_FT_PT_RACE_SX_Deg_Cert_Seeking_Continuing</vt:lpstr>
      <vt:lpstr>FB_1.3_FALL_HDCT_FT_PT_RACE_SX_deg_Cert_Seeking_First_time</vt:lpstr>
      <vt:lpstr>FB_1.3_FALL_HDCT_FT_PT_RACE_SX_DEG_Cert_Seeking_Transfer_In</vt:lpstr>
      <vt:lpstr>FB_1.3_FALL_HDCT_FT_PT_RACE_SX_Non_Deg_Cert_Seeking_2</vt:lpstr>
      <vt:lpstr>FB_1.3_FALL_HDCT_FT_PT_RACE_SX_Total</vt:lpstr>
      <vt:lpstr>FB_1.3_Total_Full_Time_Students_2</vt:lpstr>
      <vt:lpstr>FB_1.3FALL_HDCCT_FT_PT_RACE_SX_Non_Deg_Cert_Seeking</vt:lpstr>
      <vt:lpstr>FB_1.3T_FALL_HDCT_FT_PT_RACE_SX_Deg_Cert_Seeking_Continuing_2</vt:lpstr>
      <vt:lpstr>FB_1.3T_FALL_HDCT_FT_PT_RACE_SX_Deg_Cert_seeking_Transfer_In</vt:lpstr>
      <vt:lpstr>FB_1.3T_FALL_HDCT_FT_PT_RACE_SX_Full_Time</vt:lpstr>
      <vt:lpstr>FB_1.3T_FALL_HDCT_FT_PT_RACE_SX_Grand_Total</vt:lpstr>
      <vt:lpstr>FB_1.3T_FALL_HDCT_FT_PT_RAXE_SX_Category_</vt:lpstr>
      <vt:lpstr>FB_1.4_FALL_HDCT_COLL_RACE_SEX_COLLEGE</vt:lpstr>
      <vt:lpstr>FB_1.4_FALL_HDCT_COLL_RACE_SEX_Female</vt:lpstr>
      <vt:lpstr>FB_1.4_FALL_HDCT_COLL_RACE_SEX_Male</vt:lpstr>
      <vt:lpstr>FB_1.4_FALL_HDCT_COLL_RACE_SEX_Total</vt:lpstr>
      <vt:lpstr>FB_1.4_Female_</vt:lpstr>
      <vt:lpstr>FB_1.4_HDCT_COLL_RACE_SEX_Hispanic</vt:lpstr>
      <vt:lpstr>FB_1.4T_FALL_HDCT_COLL_RACE_SEX_College_Name</vt:lpstr>
      <vt:lpstr>FB_1.4T_FALL_HDCT_COLL_RACE_SEX_Non_Resident_Alien</vt:lpstr>
      <vt:lpstr>FB_1.5_5YR_FALL_HDCT_STATUS_Total</vt:lpstr>
      <vt:lpstr>FB_1.5_5YR_HDCT_STATUS_Category</vt:lpstr>
      <vt:lpstr>FB_1.6_5YR_FALL_HDCT_RACE_Non_Resident_Alien</vt:lpstr>
      <vt:lpstr>FB_1.6_5YR_FALL_HDCT_RACE_Term</vt:lpstr>
      <vt:lpstr>FB_1.6T_5YR_FALL_HDCT_RACE_Other_Minority</vt:lpstr>
      <vt:lpstr>FB_1.6T_5YR_FALL_HDCT_RACE_Total</vt:lpstr>
      <vt:lpstr>FB_1.6T_5YR_FALL_HDCT_RACE_Two_or_More_Races</vt:lpstr>
      <vt:lpstr>FB_1.6T_5YR_FALL_HDCT_RACE_Unknown_Ethnicity</vt:lpstr>
      <vt:lpstr>FB_1.6T_5YR_FALL_HDCT_RACE_White</vt:lpstr>
      <vt:lpstr>FB_1.7_FALL_HCDT_FT_PT_AGE_SEX_FULL_TIME</vt:lpstr>
      <vt:lpstr>FB_1.7T_FALL_HDC_FT_PT_AGE_SEX_Subtotal</vt:lpstr>
      <vt:lpstr>FB_1.7T_FALL_HDCT_FT_PT_AGE_SEX_Female</vt:lpstr>
      <vt:lpstr>FB_1.7T_FALL_HDCT_FT_PT_AGE_SEX_Grand_Total</vt:lpstr>
      <vt:lpstr>FB_1.7T_FALL_HDCT_FT_PT_AGE_SEX_Male</vt:lpstr>
      <vt:lpstr>FB_1.7T_FALL_HDCT_FT_PT_AGE_SEX_Part_Time</vt:lpstr>
      <vt:lpstr>FB_2.1T_ANNUAL_STUDENT_HDCT_Total</vt:lpstr>
      <vt:lpstr>FB_2.2_ANNUAL_UMDUP_HDCT_STUDENTS_ENROLLED_IN_A_COURSE</vt:lpstr>
      <vt:lpstr>FB_2.2_ANNUAL_UNDUP_HDCT_FUNDED_STUDENTS_ENROLLED_IN_A_COURSE_2</vt:lpstr>
      <vt:lpstr>FB_2.2_ANNUAL_UNDUP_HDCT_STUDENTS_SERVED</vt:lpstr>
      <vt:lpstr>FB_2.23T_5YR_SERVED_ALL_2018_19_THROUGH_2022_23</vt:lpstr>
      <vt:lpstr>FB_2.2T_ANNUAL_UNDUP_HDCT_FUNDED_STUDENTS_ENROLLED_IN_A_COURSE</vt:lpstr>
      <vt:lpstr>FB_2.2T_ANNUAL_UNDUP_HDCT_STUDENTS_ENROLLED_IN_A_COURSE</vt:lpstr>
      <vt:lpstr>FB_2.2T_ANNUAL_UNDUP_HDCT_STUDENTS_SERVED</vt:lpstr>
      <vt:lpstr>FB_2.3._1T_5YR_SERVED_LOWER_ANNUAL_UNDUPLICATED_STUDENT_HEADCOUNT_ENROLLMENT</vt:lpstr>
      <vt:lpstr>FB_2.3.1T_5YR_SERVED_LOWER_FLORIDA_COLLEGE_SYSTEM</vt:lpstr>
      <vt:lpstr>FB_2.3.2T_5YR_SERVED_UPPER_2018_19</vt:lpstr>
      <vt:lpstr>FB_2.3.2T_5YR_SERVED_UPPER_2018_19_THROUGHT_2022_23</vt:lpstr>
      <vt:lpstr>FB_2.3.2T_5YR_SERVED_UPPER_2019_20</vt:lpstr>
      <vt:lpstr>FB_2.3.2T_5YR_SERVED_UPPER_2020_21</vt:lpstr>
      <vt:lpstr>FB_2.3.2T_5YR_SERVED_UPPER_2021_22</vt:lpstr>
      <vt:lpstr>FB_2.3.2T_5YR_SERVED_UPPER_2022_23</vt:lpstr>
      <vt:lpstr>FB_2.3.2T_5YR_SERVED_UPPER_ANNUAL_UNDUPLICATED_STUDENT_HEADCOUNT_ENROLLMENT</vt:lpstr>
      <vt:lpstr>FB_2.3.2T_5YR_SURVED_UPPER_FLORIDA_COLLEGE_SYSTEM_</vt:lpstr>
      <vt:lpstr>FB_2.3.3T_5YR_SERVED_ALL</vt:lpstr>
      <vt:lpstr>FB_2.3.3T_5YR_SERVED_ALL_2018_19</vt:lpstr>
      <vt:lpstr>FB_2.3.3T_5YR_SERVED_ALL_2019_20</vt:lpstr>
      <vt:lpstr>FB_2.3.3T_5YR_SERVED_ALL_2020_21</vt:lpstr>
      <vt:lpstr>FB_2.3.3T_5YR_SERVED_ALL_2020_21_2</vt:lpstr>
      <vt:lpstr>FB_2.3.3T_5YR_SERVED_ALL_2021_22</vt:lpstr>
      <vt:lpstr>FB_2.3.3T_5YR_SERVED_ALL_ANNUAL_UNDUPLICATED_STUDENT_HEADCOUNT_ENROLLMENT</vt:lpstr>
      <vt:lpstr>FB_2.3.3T_5YR_SERVED_ALL_FLORIDA_COLLEGE_SYSTEM</vt:lpstr>
      <vt:lpstr>FB_2.3.4T_5YR_ENROLLED_LOWER_2018_19</vt:lpstr>
      <vt:lpstr>FB_2.3.4T_5YR_ENROLLED_LOWER_2018_19_THROUGH_2022_23</vt:lpstr>
      <vt:lpstr>FB_2.3.4T_5YR_ENROLLED_LOWER_2019_20</vt:lpstr>
      <vt:lpstr>FB_2.3.4T_5YR_ENROLLED_LOWER_2020_21</vt:lpstr>
      <vt:lpstr>FB_2.3.4T_5YR_ENROLLED_LOWER_2021_22</vt:lpstr>
      <vt:lpstr>FB_2.3.4T_5YR_ENROLLED_LOWER_2022_23</vt:lpstr>
      <vt:lpstr>FB_2.3.4T_5YR_ENROLLED_LOWER_ANNUAL_UNDUPLICATED_STUDENT_HEADCOUNT_ENROLLMENT</vt:lpstr>
      <vt:lpstr>FB_2.3.4T_5YR_ENROLLED_LOWER_FLORIDA_COLLEGE_SYSTEM</vt:lpstr>
      <vt:lpstr>FB_2.3.5T_5YR_ENROLLED_UPPER_2018_19</vt:lpstr>
      <vt:lpstr>FB_2.3.5T_5YR_ENROLLED_UPPER_2018_19_2022_23</vt:lpstr>
      <vt:lpstr>FB_2.3.5T_5YR_ENROLLED_UPPER_2019_20</vt:lpstr>
      <vt:lpstr>FB_2.3.5T_5YR_ENROLLED_UPPER_2020_21</vt:lpstr>
      <vt:lpstr>FB_2.3.5T_5YR_ENROLLED_UPPER_2021_22</vt:lpstr>
      <vt:lpstr>FB_2.3.5T_5YR_ENROLLED_UPPER_2022_23</vt:lpstr>
      <vt:lpstr>FB_2.3.5T_5YR_ENROLLED_UPPER_ANNUAL_UNDUPLICATED_STUDENT_HEADCOUNT_ENROLLMENT</vt:lpstr>
      <vt:lpstr>FB_2.3.5T_5YR_ENROLLED_UPPER_FLORIDA_COLEGE_FLORIDA_COLLEGE_SYSTEM_2</vt:lpstr>
      <vt:lpstr>FB_2.3.6T_5YR_ENROLLED_ALL_2018_19</vt:lpstr>
      <vt:lpstr>FB_2.3.6T_5YR_ENROLLED_ALL_2018_THROUGH_2022_23</vt:lpstr>
      <vt:lpstr>FB_2.3.6T_5YR_ENROLLED_ALL_2019_20</vt:lpstr>
      <vt:lpstr>FB_2.3.6T_5YR_ENROLLED_ALL_2020_21</vt:lpstr>
      <vt:lpstr>FB_2.3.6T_5YR_ENROLLED_ALL_2021_22</vt:lpstr>
      <vt:lpstr>FB_2.3.6T_5YR_ENROLLED_ALL_2022_23</vt:lpstr>
      <vt:lpstr>FB_2.3.6T_5YR_ENROLLED_ALL_ANNUAL_UNDUPLICATED_STUDENT_HEADCOUNT_ENROLLMENT</vt:lpstr>
      <vt:lpstr>FB_2.3.6T_5YR_ENROLLED_ALL_FLORIDA_COLLEGE_SYSTEM</vt:lpstr>
      <vt:lpstr>FB_2.3.7T_5YR_FUNDED_LOWER_2018_19</vt:lpstr>
      <vt:lpstr>FB_2.3.7T_5YR_FUNDED_LOWER_2018_19_THROUGH_2022_23</vt:lpstr>
      <vt:lpstr>FB_2.3.7T_5YR_FUNDED_LOWER_2019_20</vt:lpstr>
      <vt:lpstr>FB_2.3.7T_5YR_FUNDED_LOWER_2020_21</vt:lpstr>
      <vt:lpstr>FB_2.3.7T_5YR_FUNDED_LOWER_2021_22</vt:lpstr>
      <vt:lpstr>FB_2.3.7T_5YR_FUNDED_LOWER_2022_23</vt:lpstr>
      <vt:lpstr>FB_2.3.7T_5YR_FUNDED_LOWER_ANNUAL_UNDUPLICATED_STUDENT_HEADCOUNT_ENROLLMENT</vt:lpstr>
      <vt:lpstr>FB_2.3.7T_5YR_FUNDED_LOWER_FLORIDA_COLLEGE_SYSTEM</vt:lpstr>
      <vt:lpstr>FB_2.3.8T_5YR_FUNDED_UPPER_2018_19</vt:lpstr>
      <vt:lpstr>FB_2.3.8T_5YR_FUNDED_UPPER_2018_19_Through_2022_23</vt:lpstr>
      <vt:lpstr>FB_2.3.8T_5YR_FUNDED_UPPER_2019_20</vt:lpstr>
      <vt:lpstr>FB_2.3.8T_5YR_FUNDED_UPPER_2020_21</vt:lpstr>
      <vt:lpstr>FB_2.3.8T_5YR_FUNDED_UPPER_2021_22</vt:lpstr>
      <vt:lpstr>FB_2.3.8T_5YR_FUNDED_UPPER_2022_23</vt:lpstr>
      <vt:lpstr>FB_2.3.8T_5YR_FUNDED_UPPER_Annual_Unduplicated_Student_Headcount_Enrollment</vt:lpstr>
      <vt:lpstr>FB_2.3.8T_5YR_FUNDED_UPPER_Florida_College_System</vt:lpstr>
      <vt:lpstr>FB_2.3.9T_5YR_FUNDED_ALL_2018_19</vt:lpstr>
      <vt:lpstr>FB_2.3.9T_5YR_FUNDED_ALL_2018_19_Through_2022_23</vt:lpstr>
      <vt:lpstr>FB_2.3.9T_5YR_FUNDED_ALL_2019_20</vt:lpstr>
      <vt:lpstr>FB_2.3.9T_5YR_FUNDED_ALL_2020_21</vt:lpstr>
      <vt:lpstr>FB_2.3.9T_5YR_FUNDED_ALL_2021_22</vt:lpstr>
      <vt:lpstr>FB_2.3.9T_5YR_FUNDED_ALL_2022_23</vt:lpstr>
      <vt:lpstr>FB_2.3.9T_5YR_FUNDED_ALL_Annual_Unduplicated_student_Headcount_Enrollment_</vt:lpstr>
      <vt:lpstr>FB_2.4T_5YR_DISAB_HDCT_Total</vt:lpstr>
      <vt:lpstr>FB_3.1T_FUNDED_FTE_BY_PROG_AREA_Adult_Education</vt:lpstr>
      <vt:lpstr>FB_3.1T_FUNDED_FTE_BY_PROG_AREA_EPI</vt:lpstr>
      <vt:lpstr>FB_3.2.1T_FUNDED_FTE_LOWER_Adult_Basic</vt:lpstr>
      <vt:lpstr>FB_3.2.1T_FUNDED_FTE_LOWER_EPI</vt:lpstr>
      <vt:lpstr>FB_3.2.1T_FUNDED_FTE_LOWER_FLORIDA_COLLEGE_SYSTEM</vt:lpstr>
      <vt:lpstr>FB_3.2.1T_FUNDED_FTE_LOWER_Total</vt:lpstr>
      <vt:lpstr>FB_3.2.2T_FUNDED_FTE_ALL_2022_23_FTE_3</vt:lpstr>
      <vt:lpstr>FB_3.2.2T_FUNDED_FTE_ALL_A_AND_P</vt:lpstr>
      <vt:lpstr>FB_3.2.2T_FUNDED_FTE_ALL_Adult_Basic</vt:lpstr>
      <vt:lpstr>FB_3.2.2T_FUNDED_FTE_ALL_Adult_sec</vt:lpstr>
      <vt:lpstr>FB_3.2.2T_FUNDED_FTE_ALL_Appen_Class</vt:lpstr>
      <vt:lpstr>FB_3.2.2T_FUNDED_FTE_ALL_Apprn_OJT</vt:lpstr>
      <vt:lpstr>FB_3.2.2T_FUNDED_FTE_ALL_Dev_Ed</vt:lpstr>
      <vt:lpstr>FB_3.2.2T_FUNDED_FTE_ALL_Dev_Ed_Eap</vt:lpstr>
      <vt:lpstr>FB_3.2.2T_FUNDED_FTE_ALL_EPI</vt:lpstr>
      <vt:lpstr>FB_3.2.2T_FUNDED_FTE_ALL_Florida_College_System</vt:lpstr>
      <vt:lpstr>FB_3.2.2T_FUNDED_FTE_ALL_GED_PREP</vt:lpstr>
      <vt:lpstr>FB_3.2.2T_FUNDED_FTE_ALL_Ltrcy_Eap</vt:lpstr>
      <vt:lpstr>FB_3.2.2T_FUNDED_FTE_ALL_Postec_Adult_Voc</vt:lpstr>
      <vt:lpstr>FB_3.2.2T_FUNDED_FTE_ALL_Postsecvoc</vt:lpstr>
      <vt:lpstr>FB_3.2.2T_FUNDED_FTE_ALL_TOTAL</vt:lpstr>
      <vt:lpstr>FB_3.2.2T_FUNDED_FTE_ALL_VOC_PREP</vt:lpstr>
      <vt:lpstr>FB_3.2.2T_FUNDED_FTE_ALL_VOC_PREP_EAP</vt:lpstr>
      <vt:lpstr>FB_3.3T_ANN_FUNDED_FTE_DISCPLIN_2022_23_FTE_3</vt:lpstr>
      <vt:lpstr>FB_3.3T_ANN_FUNDED_FTE_DISCPLIN_Florida_College_System</vt:lpstr>
      <vt:lpstr>FB_3.3T_ANN_FUNDED_FTE_DISCPLIN_TOTAL_DEVELOPMENTAL_EDUCATION</vt:lpstr>
      <vt:lpstr>FB_3.4T_FUNDED_FTE_PROG_AREA_8</vt:lpstr>
      <vt:lpstr>FB_3.4T_FUNDED_FTE_PROG_AREA_AS</vt:lpstr>
      <vt:lpstr>FB_3.4T_FUNDED_FTE_PROG_AREA_CAR</vt:lpstr>
      <vt:lpstr>FB_3.4T_FUNDED_FTE_PROG_AREA_EPI</vt:lpstr>
      <vt:lpstr>FB_3.4T_FUNDED_FTE_PROG_AREA_Percent</vt:lpstr>
      <vt:lpstr>FB_3.4T_FUNDED_FTE_PROG_AREA_Percentage</vt:lpstr>
      <vt:lpstr>FB_3.4T_FUNDED_FTE_PROG_AREA_Percentage_10</vt:lpstr>
      <vt:lpstr>FB_3.4T_FUNDED_FTE_PROG_AREA_Percentage_2</vt:lpstr>
      <vt:lpstr>FB_3.4T_FUNDED_FTE_PROG_AREA_Percentage_5</vt:lpstr>
      <vt:lpstr>FB_3.4T_FUNDED_FTE_PROG_AREA_Percentage_6</vt:lpstr>
      <vt:lpstr>FB_3.4T_FUNDED_FTE_PROG_AREA_Percentage_8</vt:lpstr>
      <vt:lpstr>FB_3.4T_FUNDED_FTE_PROG_AREA_Reporting_Year</vt:lpstr>
      <vt:lpstr>FB_3.4T_FUNDED_FTE_PROG_AREA_Sum</vt:lpstr>
      <vt:lpstr>FB_3.4T_FUNDED_FTE_PROG_AREA_Sum_10</vt:lpstr>
      <vt:lpstr>FB_3.4T_FUNDED_FTE_PROG_AREA_Sum_11</vt:lpstr>
      <vt:lpstr>FB_3.4T_FUNDED_FTE_PROG_AREA_Sum_2</vt:lpstr>
      <vt:lpstr>FB_3.4T_FUNDED_FTE_PROG_AREA_Sum_4</vt:lpstr>
      <vt:lpstr>FB_3.4T_FUNDED_FTE_PROG_AREA_Sum_5</vt:lpstr>
      <vt:lpstr>FB_3.4T_FUNDED_FTE_PROG_AREA_Sum_7</vt:lpstr>
      <vt:lpstr>FB_3.4T_FUNDED_FTE_PROG_AREA_Sum_9</vt:lpstr>
      <vt:lpstr>FB_4.1T_CRED_PROG_HDCT_BY_PROG_Apprentice</vt:lpstr>
      <vt:lpstr>FB_4.1T_CRED_PROG_HDCT_BY_PROG_EPI</vt:lpstr>
      <vt:lpstr>FB_4.1T_CRED_PROG_HDCT_BY_PROG_FB_4.1T_CRED_PROG_HDCT_BY_PROG_Percentage_9</vt:lpstr>
      <vt:lpstr>FB_4.1T_CRED_PROG_HDCT_BY_PROG_Percentage</vt:lpstr>
      <vt:lpstr>FB_4.1T_CRED_PROG_HDCT_BY_PROG_Percentage_11</vt:lpstr>
      <vt:lpstr>FB_4.1T_CRED_PROG_HDCT_BY_PROG_Percentage_12</vt:lpstr>
      <vt:lpstr>FB_4.1T_CRED_PROG_HDCT_BY_PROG_Percentage_13</vt:lpstr>
      <vt:lpstr>FB_4.1T_CRED_PROG_HDCT_BY_PROG_Percentage_2</vt:lpstr>
      <vt:lpstr>FB_4.1T_CRED_PROG_HDCT_BY_PROG_Percentage_3</vt:lpstr>
      <vt:lpstr>FB_4.1T_CRED_PROG_HDCT_BY_PROG_Percentage_4</vt:lpstr>
      <vt:lpstr>FB_4.1T_CRED_PROG_HDCT_BY_PROG_Percentage_5</vt:lpstr>
      <vt:lpstr>FB_4.1T_CRED_PROG_HDCT_BY_PROG_Percentage_6</vt:lpstr>
      <vt:lpstr>FB_4.1T_CRED_PROG_HDCT_BY_PROG_Percentage_8</vt:lpstr>
      <vt:lpstr>FB_4.1T_CRED_PROG_HDCT_BY_PROG_Percntage_7</vt:lpstr>
      <vt:lpstr>FB_4.1T_CRED_PROG_HDCT_BY_PROG_Sum_10</vt:lpstr>
      <vt:lpstr>FB_4.1T_CRED_PROG_HDCT_BY_PROG_Sum_11</vt:lpstr>
      <vt:lpstr>FB_4.1T_CRED_PROG_HDCT_BY_PROG_Sum_12</vt:lpstr>
      <vt:lpstr>FB_4.1T_CRED_PROG_HDCT_BY_PROG_Sum_2</vt:lpstr>
      <vt:lpstr>FB_4.1T_CRED_PROG_HDCT_BY_PROG_Sum_3</vt:lpstr>
      <vt:lpstr>FB_4.1T_CRED_PROG_HDCT_BY_PROG_Sum_4</vt:lpstr>
      <vt:lpstr>FB_4.1T_CRED_PROG_HDCT_BY_PROG_Sum_5</vt:lpstr>
      <vt:lpstr>FB_4.1T_CRED_PROG_HDCT_BY_PROG_Sum_6</vt:lpstr>
      <vt:lpstr>FB_4.1T_CRED_PROG_HDCT_BY_PROG_Sum_7</vt:lpstr>
      <vt:lpstr>FB_4.1T_CRED_PROG_HDCT_BY_PROG_Sum_8</vt:lpstr>
      <vt:lpstr>FB_4.1T_CRED_PROG_HDCT_BY_PROG_Sum_9</vt:lpstr>
      <vt:lpstr>FB_4.2T_CRED_PROG_HDCT_BY_AWARD_AA</vt:lpstr>
      <vt:lpstr>FB_4.2T_CRED_PROG_HDCT_BY_AWARD_AS</vt:lpstr>
      <vt:lpstr>FB_4.2T_CRED_PROG_HDCT_BY_AWARD_EPI</vt:lpstr>
      <vt:lpstr>FB_4.2T_CRED_PROG_HDCT_BY_AWARD_Total</vt:lpstr>
      <vt:lpstr>FB_4.3.1T_CRED_PROG_HDCT_AA__college</vt:lpstr>
      <vt:lpstr>FB_4.3.1T_CRED_PROG_HDCT_AA_Black_African_American</vt:lpstr>
      <vt:lpstr>FB_4.3.1T_CRED_PROG_HDCT_AA_College</vt:lpstr>
      <vt:lpstr>FB_4.3.1T_CRED_PROG_HDCT_AA_College_Name</vt:lpstr>
      <vt:lpstr>FB_4.3.1T_CRED_PROG_HDCT_AA_College_Total</vt:lpstr>
      <vt:lpstr>FB_4.3.1T_CRED_PROG_HDCT_AA_Disabled</vt:lpstr>
      <vt:lpstr>FB_4.3.1T_CRED_PROG_HDCT_AA_Disadvantege</vt:lpstr>
      <vt:lpstr>FB_4.3.1T_CRED_PROG_HDCT_AA_Female</vt:lpstr>
      <vt:lpstr>FB_4.3.1T_CRED_PROG_HDCT_AA_Female_2</vt:lpstr>
      <vt:lpstr>FB_4.3.1T_CRED_PROG_HDCT_AA_Female_3</vt:lpstr>
      <vt:lpstr>FB_4.3.1T_CRED_PROG_HDCT_AA_Female_4</vt:lpstr>
      <vt:lpstr>FB_4.3.1T_CRED_PROG_HDCT_AA_Female_5</vt:lpstr>
      <vt:lpstr>FB_4.3.1T_CRED_PROG_HDCT_AA_Female_6</vt:lpstr>
      <vt:lpstr>FB_4.3.1T_CRED_PROG_HDCT_AA_Female_7</vt:lpstr>
      <vt:lpstr>FB_4.3.1T_CRED_PROG_HDCT_AA_Female_8</vt:lpstr>
      <vt:lpstr>FB_4.3.1T_CRED_PROG_HDCT_AA_LEP</vt:lpstr>
      <vt:lpstr>FB_4.3.1T_CRED_PROG_HDCT_AA_Male</vt:lpstr>
      <vt:lpstr>FB_4.3.1T_CRED_PROG_HDCT_AA_Male_2</vt:lpstr>
      <vt:lpstr>FB_4.3.1T_CRED_PROG_HDCT_AA_Male_3</vt:lpstr>
      <vt:lpstr>FB_4.3.1T_CRED_PROG_HDCT_AA_Male_4</vt:lpstr>
      <vt:lpstr>FB_4.3.1T_CRED_PROG_HDCT_AA_Male_5</vt:lpstr>
      <vt:lpstr>FB_4.3.1T_CRED_PROG_HDCT_AA_Male_6</vt:lpstr>
      <vt:lpstr>FB_4.3.1T_CRED_PROG_HDCT_AA_Male_7</vt:lpstr>
      <vt:lpstr>FB_4.3.1T_CRED_PROG_HDCT_AA_Male_8</vt:lpstr>
      <vt:lpstr>FB_4.3.1T_CRED_PROG_HDCT_AA_Non_Resident_Alien</vt:lpstr>
      <vt:lpstr>FB_4.3.1T_CRED_PROG_HDCT_AA_Special_Populations</vt:lpstr>
      <vt:lpstr>FB_4.3.1T_CRED_PROG_HDCT_AA_Total</vt:lpstr>
      <vt:lpstr>FB_4.3.1T_CRED_PROG_HDCT_AA_Total_</vt:lpstr>
      <vt:lpstr>FB_4.3.1T_CRED_PROG_HDCT_AA_Total_2</vt:lpstr>
      <vt:lpstr>FB_4.3.1T_CRED_PROG_HDCT_AA_Total_3</vt:lpstr>
      <vt:lpstr>FB_4.3.1T_CRED_PROG_HDCT_AA_Two_Or_More_Race</vt:lpstr>
      <vt:lpstr>FB_4.3.1T_CRED_PROG_HDCT_AA_Two_Or_More_Races_Male</vt:lpstr>
      <vt:lpstr>FB_4.3.1T_CRED_PROG_HDCT_AA_Unknowns</vt:lpstr>
      <vt:lpstr>FB_4.3.1T_CRED_PROG_HDCT_AA_White</vt:lpstr>
      <vt:lpstr>FB_4.3.2T_CRED_PROG_HDCT_EPI_American_Indian</vt:lpstr>
      <vt:lpstr>FB_4.3.2T_CRED_PROG_HDCT_EPI_American_Indian_Female</vt:lpstr>
      <vt:lpstr>FB_4.3.2T_CRED_PROG_HDCT_EPI_American_Indian_Male</vt:lpstr>
      <vt:lpstr>FB_4.3.2T_CRED_PROG_HDCT_EPI_Asian</vt:lpstr>
      <vt:lpstr>FB_4.3.2T_CRED_PROG_HDCT_EPI_Asian_Female</vt:lpstr>
      <vt:lpstr>FB_4.3.2T_CRED_PROG_HDCT_EPI_Asian_Male</vt:lpstr>
      <vt:lpstr>FB_4.3.2T_CRED_PROG_HDCT_EPI_Black_African_American</vt:lpstr>
      <vt:lpstr>FB_4.3.2T_CRED_PROG_HDCT_EPI_Black_African_American_Female</vt:lpstr>
      <vt:lpstr>FB_4.3.2T_CRED_PROG_HDCT_EPI_Black_African_American_Male</vt:lpstr>
      <vt:lpstr>FB_4.3.2T_CRED_PROG_HDCT_EPI_College</vt:lpstr>
      <vt:lpstr>FB_4.3.2T_CRED_PROG_HDCT_EPI_College_2</vt:lpstr>
      <vt:lpstr>FB_4.3.2T_CRED_PROG_HDCT_EPI_College_Name</vt:lpstr>
      <vt:lpstr>FB_4.3.2T_CRED_PROG_HDCT_EPI_Disabled</vt:lpstr>
      <vt:lpstr>FB_4.3.2T_CRED_PROG_HDCT_EPI_Disadvantage</vt:lpstr>
      <vt:lpstr>FB_4.3.2T_CRED_PROG_HDCT_EPI_Hispanic_Latino</vt:lpstr>
      <vt:lpstr>FB_4.3.2T_CRED_PROG_HDCT_EPI_Hispanic_Latino_Female</vt:lpstr>
      <vt:lpstr>FB_4.3.2T_CRED_PROG_HDCT_EPI_Hispanic_Latino_Male</vt:lpstr>
      <vt:lpstr>FB_4.3.2T_CRED_PROG_HDCT_EPI_LEP</vt:lpstr>
      <vt:lpstr>FB_4.3.2T_CRED_PROG_HDCT_EPI_Non_Resident_Alian_Female</vt:lpstr>
      <vt:lpstr>FB_4.3.2T_CRED_PROG_HDCT_EPI_Non_Resident_Alien</vt:lpstr>
      <vt:lpstr>FB_4.3.2T_CRED_PROG_HDCT_EPI_Non_Resident_Alien_Male</vt:lpstr>
      <vt:lpstr>FB_4.3.2T_CRED_PROG_HDCT_EPI_Pacific_Islander</vt:lpstr>
      <vt:lpstr>FB_4.3.2T_CRED_PROG_HDCT_EPI_Pacific_Islander_Female</vt:lpstr>
      <vt:lpstr>FB_4.3.2T_CRED_PROG_HDCT_EPI_Pacific_Islander_Male</vt:lpstr>
      <vt:lpstr>FB_4.3.2T_CRED_PROG_HDCT_EPI_Race_Ethnicity_And_Sex</vt:lpstr>
      <vt:lpstr>FB_4.3.2T_CRED_PROG_HDCT_EPI_Special_Populations</vt:lpstr>
      <vt:lpstr>FB_4.3.2T_CRED_PROG_HDCT_EPI_Total_1</vt:lpstr>
      <vt:lpstr>FB_4.3.2T_CRED_PROG_HDCT_EPI_Total_2</vt:lpstr>
      <vt:lpstr>FB_4.3.2T_CRED_PROG_HDCT_EPI_Two_Or_More_Races</vt:lpstr>
      <vt:lpstr>FB_4.3.2T_CRED_PROG_HDCT_EPI_Two_or_More_Races_Female</vt:lpstr>
      <vt:lpstr>FB_4.3.2T_CRED_PROG_HDCT_EPI_Two_Or_More_Races_Male</vt:lpstr>
      <vt:lpstr>FB_4.3.2T_CRED_PROG_HDCT_EPI_Unknowns</vt:lpstr>
      <vt:lpstr>FB_4.3.2T_CRED_PROG_HDCT_EPI_White</vt:lpstr>
      <vt:lpstr>FB_4.3.2T_CRED_PROG_HDCT_EPI_White_Female</vt:lpstr>
      <vt:lpstr>FB_4.3.2T_CRED_PROG_HDCT_EPI_White_Male</vt:lpstr>
      <vt:lpstr>FB_4.3.3T_CRED_PROG_HDCT_CPP_American_Indian</vt:lpstr>
      <vt:lpstr>FB_4.3.3T_CRED_PROG_HDCT_CPP_American_Indian_Female</vt:lpstr>
      <vt:lpstr>FB_4.3.3T_CRED_PROG_HDCT_CPP_American_Indian_Male</vt:lpstr>
      <vt:lpstr>FB_4.3.3T_CRED_PROG_HDCT_CPP_Asian</vt:lpstr>
      <vt:lpstr>FB_4.3.3T_CRED_PROG_HDCT_CPP_Asian_Female</vt:lpstr>
      <vt:lpstr>FB_4.3.3T_CRED_PROG_HDCT_CPP_Asian_Male</vt:lpstr>
      <vt:lpstr>FB_4.3.3T_CRED_PROG_HDCT_CPP_Black_African_African_American_Female</vt:lpstr>
      <vt:lpstr>FB_4.3.3T_CRED_PROG_HDCT_CPP_Black_African_American</vt:lpstr>
      <vt:lpstr>FB_4.3.3T_CRED_PROG_HDCT_CPP_Black_African_American_Male</vt:lpstr>
      <vt:lpstr>FB_4.3.3T_CRED_PROG_HDCT_CPP_College</vt:lpstr>
      <vt:lpstr>FB_4.3.3T_CRED_PROG_HDCT_CPP_College_2</vt:lpstr>
      <vt:lpstr>FB_4.3.3T_CRED_PROG_HDCT_CPP_College_Name</vt:lpstr>
      <vt:lpstr>FB_4.3.3T_CRED_PROG_HDCT_CPP_Disabled</vt:lpstr>
      <vt:lpstr>FB_4.3.3T_CRED_PROG_HDCT_CPP_Disadvantage</vt:lpstr>
      <vt:lpstr>FB_4.3.3T_CRED_PROG_HDCT_CPP_Hispanic_Latino</vt:lpstr>
      <vt:lpstr>FB_4.3.3T_CRED_PROG_HDCT_CPP_Hispanic_Latino_Female</vt:lpstr>
      <vt:lpstr>FB_4.3.3T_CRED_PROG_HDCT_CPP_Hispanic_Latino_Male</vt:lpstr>
      <vt:lpstr>FB_4.3.3T_CRED_PROG_HDCT_CPP_LEP</vt:lpstr>
      <vt:lpstr>FB_4.3.3T_CRED_PROG_HDCT_CPP_Non_Resident_Alien</vt:lpstr>
      <vt:lpstr>FB_4.3.3T_CRED_PROG_HDCT_CPP_Non_Resident_Alien_Male</vt:lpstr>
      <vt:lpstr>FB_4.3.3T_CRED_PROG_HDCT_CPP_Non_Resident_Female</vt:lpstr>
      <vt:lpstr>FB_4.3.3T_CRED_PROG_HDCT_CPP_Pacific_Islander</vt:lpstr>
      <vt:lpstr>FB_4.3.3T_CRED_PROG_HDCT_CPP_Pacific_Islander_Female</vt:lpstr>
      <vt:lpstr>FB_4.3.3T_CRED_PROG_HDCT_CPP_Pacific_Islander_Male</vt:lpstr>
      <vt:lpstr>FB_4.3.3T_CRED_PROG_HDCT_CPP_Race_Ethnicity_And_Sex</vt:lpstr>
      <vt:lpstr>FB_4.3.3T_CRED_PROG_HDCT_CPP_Special_populations</vt:lpstr>
      <vt:lpstr>FB_4.3.3T_CRED_PROG_HDCT_CPP_Total</vt:lpstr>
      <vt:lpstr>FB_4.3.3T_CRED_PROG_HDCT_CPP_Total_2</vt:lpstr>
      <vt:lpstr>FB_4.3.3T_CRED_PROG_HDCT_CPP_Two_Or_More_Female</vt:lpstr>
      <vt:lpstr>FB_4.3.3T_CRED_PROG_HDCT_CPP_Two_Or_More_Races</vt:lpstr>
      <vt:lpstr>FB_4.3.3T_CRED_PROG_HDCT_CPP_Two_Or_More_Races_Male</vt:lpstr>
      <vt:lpstr>FB_4.3.3T_CRED_PROG_HDCT_CPP_Unknowns</vt:lpstr>
      <vt:lpstr>FB_4.3.3T_CRED_PROG_HDCT_CPP_White</vt:lpstr>
      <vt:lpstr>FB_4.3.3T_CRED_PROG_HDCT_CPP_White_Female</vt:lpstr>
      <vt:lpstr>FB_4.3.3T_CRED_PROG_HDCT_CPP_White_Male</vt:lpstr>
      <vt:lpstr>FB_4.3.4T_CRED_PROG_HDCT_AS_American_Indian</vt:lpstr>
      <vt:lpstr>FB_4.3.4T_CRED_PROG_HDCT_AS_American_Indian_Female</vt:lpstr>
      <vt:lpstr>FB_4.3.4T_CRED_PROG_HDCT_AS_American_Male</vt:lpstr>
      <vt:lpstr>FB_4.3.4T_CRED_PROG_HDCT_AS_Asian</vt:lpstr>
      <vt:lpstr>FB_4.3.4T_CRED_PROG_HDCT_AS_Asian_Female</vt:lpstr>
      <vt:lpstr>FB_4.3.4T_CRED_PROG_HDCT_AS_Asian_Male</vt:lpstr>
      <vt:lpstr>FB_4.3.4T_CRED_PROG_HDCT_AS_Black_African_American</vt:lpstr>
      <vt:lpstr>FB_4.3.4T_CRED_PROG_HDCT_AS_Black_African_American_Male</vt:lpstr>
      <vt:lpstr>FB_4.3.4T_CRED_PROG_HDCT_AS_Black_African_Female</vt:lpstr>
      <vt:lpstr>FB_4.3.4T_CRED_PROG_HDCT_AS_College</vt:lpstr>
      <vt:lpstr>FB_4.3.4T_CRED_PROG_HDCT_AS_College_2</vt:lpstr>
      <vt:lpstr>FB_4.3.4T_CRED_PROG_HDCT_AS_College_Name</vt:lpstr>
      <vt:lpstr>FB_4.3.4T_CRED_PROG_HDCT_AS_Disabled</vt:lpstr>
      <vt:lpstr>FB_4.3.4T_CRED_PROG_HDCT_AS_Disadvantage</vt:lpstr>
      <vt:lpstr>FB_4.3.4T_CRED_PROG_HDCT_AS_Hispanic_Latino</vt:lpstr>
      <vt:lpstr>FB_4.3.4T_CRED_PROG_HDCT_AS_Hispanic_Latino_Female</vt:lpstr>
      <vt:lpstr>FB_4.3.4T_CRED_PROG_HDCT_AS_Hispanic_Latino_Male</vt:lpstr>
      <vt:lpstr>FB_4.3.4T_CRED_PROG_HDCT_AS_LEP</vt:lpstr>
      <vt:lpstr>FB_4.3.4T_CRED_PROG_HDCT_AS_Non_Resident_Alien</vt:lpstr>
      <vt:lpstr>FB_4.3.4T_CRED_PROG_HDCT_AS_Non_Resident_Alien_Female</vt:lpstr>
      <vt:lpstr>FB_4.3.4T_CRED_PROG_HDCT_AS_Non_Resident_Male</vt:lpstr>
      <vt:lpstr>FB_4.3.4T_CRED_PROG_HDCT_AS_Pacific_Islander</vt:lpstr>
      <vt:lpstr>FB_4.3.4T_CRED_PROG_HDCT_AS_Pacific_Islander_Female</vt:lpstr>
      <vt:lpstr>FB_4.3.4T_CRED_PROG_HDCT_AS_Pacific_Islander_Male</vt:lpstr>
      <vt:lpstr>FB_4.3.4T_CRED_PROG_HDCT_AS_Race_Ethnicity_And_Sex</vt:lpstr>
      <vt:lpstr>FB_4.3.4T_CRED_PROG_HDCT_AS_Special_Populations</vt:lpstr>
      <vt:lpstr>FB_4.3.4T_CRED_PROG_HDCT_AS_Total</vt:lpstr>
      <vt:lpstr>FB_4.3.4T_CRED_PROG_HDCT_AS_Total_2</vt:lpstr>
      <vt:lpstr>FB_4.3.4T_CRED_PROG_HDCT_AS_Two_Or_More_Female</vt:lpstr>
      <vt:lpstr>FB_4.3.4T_CRED_PROG_HDCT_AS_Two_Or_More_Male</vt:lpstr>
      <vt:lpstr>FB_4.3.4T_CRED_PROG_HDCT_AS_Two_Or_More_Races</vt:lpstr>
      <vt:lpstr>FB_4.3.4T_CRED_PROG_HDCT_AS_Unknowns</vt:lpstr>
      <vt:lpstr>FB_4.3.4T_CRED_PROG_HDCT_AS_White</vt:lpstr>
      <vt:lpstr>FB_4.3.4T_CRED_PROG_HDCT_AS_White_Female</vt:lpstr>
      <vt:lpstr>FB_4.3.4T_CRED_PROG_HDCT_AS_White_Male</vt:lpstr>
      <vt:lpstr>FB_4.3.5T_CRED_PROG_HDCT_APPR_American_Indian_</vt:lpstr>
      <vt:lpstr>FB_4.3.5T_CRED_PROG_HDCT_APPR_American_Indian_Female</vt:lpstr>
      <vt:lpstr>FB_4.3.5T_CRED_PROG_HDCT_APPR_American_Indian_Male</vt:lpstr>
      <vt:lpstr>FB_4.3.5T_CRED_PROG_HDCT_APPR_Asian_</vt:lpstr>
      <vt:lpstr>FB_4.3.5T_CRED_PROG_HDCT_APPR_Asian_Female</vt:lpstr>
      <vt:lpstr>FB_4.3.5T_CRED_PROG_HDCT_APPR_Asian_Male</vt:lpstr>
      <vt:lpstr>FB_4.3.5T_CRED_PROG_HDCT_APPR_Black_African_American_</vt:lpstr>
      <vt:lpstr>FB_4.3.5T_CRED_PROG_HDCT_APPR_Black_African_American_Female</vt:lpstr>
      <vt:lpstr>FB_4.3.5T_CRED_PROG_HDCT_APPR_Black_African_American_Male</vt:lpstr>
      <vt:lpstr>FB_4.3.5T_CRED_PROG_HDCT_APPR_College</vt:lpstr>
      <vt:lpstr>FB_4.3.5T_CRED_PROG_HDCT_APPR_College_2</vt:lpstr>
      <vt:lpstr>FB_4.3.5T_CRED_PROG_HDCT_APPR_College_Name</vt:lpstr>
      <vt:lpstr>FB_4.3.5T_CRED_PROG_HDCT_APPR_Disabled</vt:lpstr>
      <vt:lpstr>FB_4.3.5T_CRED_PROG_HDCT_APPR_Disavantage</vt:lpstr>
      <vt:lpstr>FB_4.3.5T_CRED_PROG_HDCT_APPR_Hispanic_Latino</vt:lpstr>
      <vt:lpstr>FB_4.3.5T_CRED_PROG_HDCT_APPR_Hispanic_Latino_Female</vt:lpstr>
      <vt:lpstr>FB_4.3.5T_CRED_PROG_HDCT_APPR_Hispanic_Latino_Male</vt:lpstr>
      <vt:lpstr>FB_4.3.5T_CRED_PROG_HDCT_APPR_LEP</vt:lpstr>
      <vt:lpstr>FB_4.3.5T_CRED_PROG_HDCT_APPR_Non_Resident_Alien</vt:lpstr>
      <vt:lpstr>FB_4.3.5T_CRED_PROG_HDCT_APPR_Non_Resident_Alien_Female</vt:lpstr>
      <vt:lpstr>FB_4.3.5T_CRED_PROG_HDCT_APPR_Non_Resident_Alien_Male</vt:lpstr>
      <vt:lpstr>FB_4.3.5T_CRED_PROG_HDCT_APPR_Pacific_Islander</vt:lpstr>
      <vt:lpstr>FB_4.3.5T_CRED_PROG_HDCT_APPR_Pacific_Islander_Female</vt:lpstr>
      <vt:lpstr>FB_4.3.5T_CRED_PROG_HDCT_APPR_Pacific_Islander_Male</vt:lpstr>
      <vt:lpstr>FB_4.3.5T_CRED_PROG_HDCT_APPR_Race_Ethnicity_And_Sex</vt:lpstr>
      <vt:lpstr>FB_4.3.5T_CRED_PROG_HDCT_APPR_Special_Populations</vt:lpstr>
      <vt:lpstr>FB_4.3.5T_CRED_PROG_HDCT_APPR_Total</vt:lpstr>
      <vt:lpstr>FB_4.3.5T_CRED_PROG_HDCT_APPR_Total_2</vt:lpstr>
      <vt:lpstr>FB_4.3.5T_CRED_PROG_HDCT_APPR_Two_Or_More_Races_</vt:lpstr>
      <vt:lpstr>FB_4.3.5T_CRED_PROG_HDCT_APPR_Two_Or_More_Races_Female</vt:lpstr>
      <vt:lpstr>FB_4.3.5T_CRED_PROG_HDCT_APPR_Two_Or_More_Races_Male</vt:lpstr>
      <vt:lpstr>FB_4.3.5T_CRED_PROG_HDCT_APPR_Unknowns</vt:lpstr>
      <vt:lpstr>FB_4.3.5T_CRED_PROG_HDCT_APPR_White</vt:lpstr>
      <vt:lpstr>FB_4.3.5T_CRED_PROG_HDCT_APPR_White_Female</vt:lpstr>
      <vt:lpstr>FB_4.3.5T_CRED_PROG_HDCT_APPR_White_Male</vt:lpstr>
      <vt:lpstr>FB_4.3.6T_CRED_PROG_HDCT_CCC_American_Indian</vt:lpstr>
      <vt:lpstr>FB_4.3.6T_CRED_PROG_HDCT_CCC_American_Indian_Female</vt:lpstr>
      <vt:lpstr>FB_4.3.6T_CRED_PROG_HDCT_CCC_American_Indian_Male</vt:lpstr>
      <vt:lpstr>FB_4.3.6T_CRED_PROG_HDCT_CCC_Asian</vt:lpstr>
      <vt:lpstr>FB_4.3.6T_CRED_PROG_HDCT_CCC_Asian_Female</vt:lpstr>
      <vt:lpstr>FB_4.3.6T_CRED_PROG_HDCT_CCC_Asian_Male</vt:lpstr>
      <vt:lpstr>FB_4.3.6T_CRED_PROG_HDCT_CCC_Black_African_American_</vt:lpstr>
      <vt:lpstr>FB_4.3.6T_CRED_PROG_HDCT_CCC_Black_African_American_Female</vt:lpstr>
      <vt:lpstr>FB_4.3.6T_CRED_PROG_HDCT_CCC_Black_African_American_Male</vt:lpstr>
      <vt:lpstr>FB_4.3.6T_CRED_PROG_HDCT_CCC_College</vt:lpstr>
      <vt:lpstr>FB_4.3.6T_CRED_PROG_HDCT_CCC_College_Name</vt:lpstr>
      <vt:lpstr>FB_4.3.6T_CRED_PROG_HDCT_CCC_Colleges</vt:lpstr>
      <vt:lpstr>FB_4.3.6T_CRED_PROG_HDCT_CCC_Disabled</vt:lpstr>
      <vt:lpstr>FB_4.3.6T_CRED_PROG_HDCT_CCC_Disadvantage</vt:lpstr>
      <vt:lpstr>FB_4.3.6T_CRED_PROG_HDCT_CCC_Hispanic_Latino_</vt:lpstr>
      <vt:lpstr>FB_4.3.6T_CRED_PROG_HDCT_CCC_Hispanic_Latino_Female</vt:lpstr>
      <vt:lpstr>FB_4.3.6T_CRED_PROG_HDCT_CCC_Hispanic_Latino_Male</vt:lpstr>
      <vt:lpstr>FB_4.3.6T_CRED_PROG_HDCT_CCC_LEP</vt:lpstr>
      <vt:lpstr>FB_4.3.6T_CRED_PROG_HDCT_CCC_Non_Resident_Alien_</vt:lpstr>
      <vt:lpstr>FB_4.3.6T_CRED_PROG_HDCT_CCC_Non_Resident_Alien_Female</vt:lpstr>
      <vt:lpstr>FB_4.3.6T_CRED_PROG_HDCT_CCC_Non_Resident_Alien_Male</vt:lpstr>
      <vt:lpstr>FB_4.3.6T_CRED_PROG_HDCT_CCC_Pacific_Islander</vt:lpstr>
      <vt:lpstr>FB_4.3.6T_CRED_PROG_HDCT_CCC_Pacific_Islander_Female</vt:lpstr>
      <vt:lpstr>FB_4.3.6T_CRED_PROG_HDCT_CCC_Pacific_Islander_Male</vt:lpstr>
      <vt:lpstr>FB_4.3.6T_CRED_PROG_HDCT_CCC_Race_Ethnicity_And_Sex</vt:lpstr>
      <vt:lpstr>FB_4.3.6T_CRED_PROG_HDCT_CCC_Special_Populations</vt:lpstr>
      <vt:lpstr>FB_4.3.6T_CRED_PROG_HDCT_CCC_Total</vt:lpstr>
      <vt:lpstr>FB_4.3.6T_CRED_PROG_HDCT_CCC_Total_2</vt:lpstr>
      <vt:lpstr>FB_4.3.6T_CRED_PROG_HDCT_CCC_Two_Or_More_Races</vt:lpstr>
      <vt:lpstr>FB_4.3.6T_CRED_PROG_HDCT_CCC_Two_Or_More_Races_Female</vt:lpstr>
      <vt:lpstr>FB_4.3.6T_CRED_PROG_HDCT_CCC_Two_Or_More_Races_Male</vt:lpstr>
      <vt:lpstr>FB_4.3.6T_CRED_PROG_HDCT_CCC_Unknowns</vt:lpstr>
      <vt:lpstr>FB_4.3.6T_CRED_PROG_HDCT_CCC_White</vt:lpstr>
      <vt:lpstr>FB_4.3.6T_CRED_PROG_HDCT_CCC_White_Female</vt:lpstr>
      <vt:lpstr>FB_4.3.6T_CRED_PROG_HDCT_CCC_White_Male</vt:lpstr>
      <vt:lpstr>FB_4.3.7T_CRED_PROG_HDCT_ATC_American_Indian</vt:lpstr>
      <vt:lpstr>FB_4.3.7T_CRED_PROG_HDCT_ATC_American_Indian_Female</vt:lpstr>
      <vt:lpstr>FB_4.3.7T_CRED_PROG_HDCT_ATC_American_Indian_Male</vt:lpstr>
      <vt:lpstr>FB_4.3.7T_CRED_PROG_HDCT_ATC_Asian</vt:lpstr>
      <vt:lpstr>FB_4.3.7T_CRED_PROG_HDCT_ATC_Asian_Female</vt:lpstr>
      <vt:lpstr>FB_4.3.7T_CRED_PROG_HDCT_ATC_Asian_Male</vt:lpstr>
      <vt:lpstr>FB_4.3.7T_CRED_PROG_HDCT_ATC_Black_African_American</vt:lpstr>
      <vt:lpstr>FB_4.3.7T_CRED_PROG_HDCT_ATC_Black_African_American_Male</vt:lpstr>
      <vt:lpstr>FB_4.3.7T_CRED_PROG_HDCT_ATC_Black_African_Female</vt:lpstr>
      <vt:lpstr>FB_4.3.7T_CRED_PROG_HDCT_ATC_College</vt:lpstr>
      <vt:lpstr>FB_4.3.7T_CRED_PROG_HDCT_ATC_College_2</vt:lpstr>
      <vt:lpstr>FB_4.3.7T_CRED_PROG_HDCT_ATC_College_Name</vt:lpstr>
      <vt:lpstr>FB_4.3.7T_CRED_PROG_HDCT_ATC_Disabled</vt:lpstr>
      <vt:lpstr>FB_4.3.7T_CRED_PROG_HDCT_ATC_Disadvantage</vt:lpstr>
      <vt:lpstr>FB_4.3.7T_CRED_PROG_HDCT_ATC_Hispanic_Latino</vt:lpstr>
      <vt:lpstr>FB_4.3.7T_CRED_PROG_HDCT_ATC_Hispanic_Latino_Female</vt:lpstr>
      <vt:lpstr>FB_4.3.7T_CRED_PROG_HDCT_ATC_Hispanic_Latino_Male</vt:lpstr>
      <vt:lpstr>FB_4.3.7T_CRED_PROG_HDCT_ATC_LEP</vt:lpstr>
      <vt:lpstr>FB_4.3.7T_CRED_PROG_HDCT_ATC_Non_Resident_Alien</vt:lpstr>
      <vt:lpstr>FB_4.3.7T_CRED_PROG_HDCT_ATC_Non_Resident_Alien_Female</vt:lpstr>
      <vt:lpstr>FB_4.3.7T_CRED_PROG_HDCT_ATC_Non_Resident_Alien_Male</vt:lpstr>
      <vt:lpstr>FB_4.3.7T_CRED_PROG_HDCT_ATC_Pacific_Islander</vt:lpstr>
      <vt:lpstr>FB_4.3.7T_CRED_PROG_HDCT_ATC_Pacific_Islander_Female</vt:lpstr>
      <vt:lpstr>FB_4.3.7T_CRED_PROG_HDCT_ATC_Pacific_Islander_Male</vt:lpstr>
      <vt:lpstr>FB_4.3.7T_CRED_PROG_HDCT_ATC_Race_Ethnicity_Sex</vt:lpstr>
      <vt:lpstr>FB_4.3.7T_CRED_PROG_HDCT_ATC_Special_Populations</vt:lpstr>
      <vt:lpstr>FB_4.3.7T_CRED_PROG_HDCT_ATC_Total</vt:lpstr>
      <vt:lpstr>FB_4.3.7T_CRED_PROG_HDCT_ATC_Total_2</vt:lpstr>
      <vt:lpstr>FB_4.3.7T_CRED_PROG_HDCT_ATC_Two_Or_More_Races</vt:lpstr>
      <vt:lpstr>FB_4.3.7T_CRED_PROG_HDCT_ATC_Two_Or_More_Races_Female</vt:lpstr>
      <vt:lpstr>FB_4.3.7T_CRED_PROG_HDCT_ATC_Two_Or_More_Races_Male</vt:lpstr>
      <vt:lpstr>FB_4.3.7T_CRED_PROG_HDCT_ATC_Unknowns</vt:lpstr>
      <vt:lpstr>FB_4.3.7T_CRED_PROG_HDCT_ATC_White</vt:lpstr>
      <vt:lpstr>FB_4.3.7T_CRED_PROG_HDCT_ATC_White_Female</vt:lpstr>
      <vt:lpstr>FB_4.3.7T_CRED_PROG_HDCT_ATC_White_Male</vt:lpstr>
      <vt:lpstr>FB_4.3.8T_CRED_PROG_HDCT_ALL_American_Indian</vt:lpstr>
      <vt:lpstr>FB_4.3.8T_CRED_PROG_HDCT_ALL_American_Indian_Female</vt:lpstr>
      <vt:lpstr>FB_4.3.8T_CRED_PROG_HDCT_ALL_American_Indian_Male</vt:lpstr>
      <vt:lpstr>FB_4.3.8T_CRED_PROG_HDCT_ALL_Asian</vt:lpstr>
      <vt:lpstr>FB_4.3.8T_CRED_PROG_HDCT_ALL_Asian_Female</vt:lpstr>
      <vt:lpstr>FB_4.3.8T_CRED_PROG_HDCT_ALL_Asian_Male</vt:lpstr>
      <vt:lpstr>FB_4.3.8T_CRED_PROG_HDCT_ALL_Back_African_American_Female</vt:lpstr>
      <vt:lpstr>FB_4.3.8T_CRED_PROG_HDCT_ALL_Black_African_American</vt:lpstr>
      <vt:lpstr>FB_4.3.8T_CRED_PROG_HDCT_ALL_Black_African_American_Male</vt:lpstr>
      <vt:lpstr>FB_4.3.8T_CRED_PROG_HDCT_ALL_College</vt:lpstr>
      <vt:lpstr>FB_4.3.8T_CRED_PROG_HDCT_ALL_College_2</vt:lpstr>
      <vt:lpstr>FB_4.3.8T_CRED_PROG_HDCT_ALL_College_Name</vt:lpstr>
      <vt:lpstr>FB_4.3.8T_CRED_PROG_HDCT_ALL_Disabled</vt:lpstr>
      <vt:lpstr>FB_4.3.8T_CRED_PROG_HDCT_ALL_Disadvantage</vt:lpstr>
      <vt:lpstr>FB_4.3.8T_CRED_PROG_HDCT_ALL_Hispanic_Latino</vt:lpstr>
      <vt:lpstr>FB_4.3.8T_CRED_PROG_HDCT_ALL_Hispanic_Latino_Female</vt:lpstr>
      <vt:lpstr>FB_4.3.8T_CRED_PROG_HDCT_ALL_Hispanic_Latino_Male</vt:lpstr>
      <vt:lpstr>FB_4.3.8T_CRED_PROG_HDCT_ALL_LEP</vt:lpstr>
      <vt:lpstr>FB_4.3.8T_CRED_PROG_HDCT_ALL_Non_Resident_Alien</vt:lpstr>
      <vt:lpstr>FB_4.3.8T_CRED_PROG_HDCT_ALL_Non_Resident_Alien_Female</vt:lpstr>
      <vt:lpstr>FB_4.3.8T_CRED_PROG_HDCT_ALL_Non_Resident_Alien_Male</vt:lpstr>
      <vt:lpstr>FB_4.3.8T_CRED_PROG_HDCT_ALL_Pacific_Islander</vt:lpstr>
      <vt:lpstr>FB_4.3.8T_CRED_PROG_HDCT_ALL_Pacific_Islander_Female</vt:lpstr>
      <vt:lpstr>FB_4.3.8T_CRED_PROG_HDCT_ALL_Pacific_Islander_Male</vt:lpstr>
      <vt:lpstr>FB_4.3.8T_CRED_PROG_HDCT_ALL_Race_Ethnicity_And_Sex</vt:lpstr>
      <vt:lpstr>FB_4.3.8T_CRED_PROG_HDCT_ALL_Special_Populations</vt:lpstr>
      <vt:lpstr>FB_4.3.8T_CRED_PROG_HDCT_ALL_Total_2</vt:lpstr>
      <vt:lpstr>FB_4.3.8T_CRED_PROG_HDCT_ALL_Total_3</vt:lpstr>
      <vt:lpstr>FB_4.3.8T_CRED_PROG_HDCT_ALL_Two_Or_more_Races</vt:lpstr>
      <vt:lpstr>FB_4.3.8T_CRED_PROG_HDCT_ALL_Two_Or_MOre_Races_Female</vt:lpstr>
      <vt:lpstr>FB_4.3.8T_CRED_PROG_HDCT_ALL_Two_Or_More_Races_Male</vt:lpstr>
      <vt:lpstr>FB_4.3.8T_CRED_PROG_HDCT_ALL_Unknowns</vt:lpstr>
      <vt:lpstr>FB_4.3.8T_CRED_PROG_HDCT_ALL_White</vt:lpstr>
      <vt:lpstr>FB_4.3.8T_CRED_PROG_HDCT_ALL_White_Female</vt:lpstr>
      <vt:lpstr>FB_4.3.8T_CRED_PROG_HDCT_ALL_White_Male</vt:lpstr>
      <vt:lpstr>FB_4.4T_PROG_ENROLL_HDCT_College</vt:lpstr>
      <vt:lpstr>FB_4.4T_PROG_ENROLL_HDCT_College_Name</vt:lpstr>
      <vt:lpstr>FB_4.4T_PROG_ENROLL_HDCT_Continuing_Workforce_Education</vt:lpstr>
      <vt:lpstr>FB_4.4T_PROG_ENROLL_HDCT_Educator_Preparation_Institute</vt:lpstr>
      <vt:lpstr>FB_4.4T_PROG_ENROLL_HDCT_Other</vt:lpstr>
      <vt:lpstr>FB_4.5T_CRED_WORK_ED_HDCT_PROG_Apprentice</vt:lpstr>
      <vt:lpstr>FB_4.5T_CRED_WORK_ED_HDCT_PROG_Business</vt:lpstr>
      <vt:lpstr>FB_4.5T_CRED_WORK_ED_HDCT_PROG_College</vt:lpstr>
      <vt:lpstr>FB_4.5T_CRED_WORK_ED_HDCT_PROG_College_Name</vt:lpstr>
      <vt:lpstr>FB_4.5T_CRED_WORK_ED_HDCT_PROG_Family_Consumer</vt:lpstr>
      <vt:lpstr>FB_4.5T_CRED_WORK_ED_HDCT_PROG_Health</vt:lpstr>
      <vt:lpstr>FB_4.5T_CRED_WORK_ED_HDCT_PROG_Industrial</vt:lpstr>
      <vt:lpstr>FB_4.5T_CRED_WORK_ED_HDCT_PROG_Marketing</vt:lpstr>
      <vt:lpstr>FB_4.5T_CRED_WORK_ED_HDCT_PROG_Total</vt:lpstr>
      <vt:lpstr>FB_4.6T_CRED_WORK_ED_APPR_HDCT_Agriculture_Natural_Resources</vt:lpstr>
      <vt:lpstr>FB_4.6T_CRED_WORK_ED_APPR_HDCT_Business</vt:lpstr>
      <vt:lpstr>FB_4.6T_CRED_WORK_ED_APPR_HDCT_College</vt:lpstr>
      <vt:lpstr>FB_4.6T_CRED_WORK_ED_APPR_HDCT_College_Name</vt:lpstr>
      <vt:lpstr>FB_4.6T_CRED_WORK_ED_APPR_HDCT_Family_Consumer</vt:lpstr>
      <vt:lpstr>FB_4.6T_CRED_WORK_ED_APPR_HDCT_Health</vt:lpstr>
      <vt:lpstr>FB_4.6T_CRED_WORK_ED_APPR_HDCT_Industrial</vt:lpstr>
      <vt:lpstr>FB_4.6T_CRED_WORK_ED_APPR_HDCT_Marketing</vt:lpstr>
      <vt:lpstr>FB_4.6T_CRED_WORK_ED_APPR_HDCT_Public_Service</vt:lpstr>
      <vt:lpstr>FB_4.6T_CRED_WORK_ED_APPR_HDCT_Total</vt:lpstr>
      <vt:lpstr>FB_4.7.1T_BACH_ED_HDCT_DEMOG_American_Indian_</vt:lpstr>
      <vt:lpstr>FB_4.7.1T_BACH_ED_HDCT_DEMOG_American_Indian_Female</vt:lpstr>
      <vt:lpstr>FB_4.7.1T_BACH_ED_HDCT_DEMOG_American_Indian_Male</vt:lpstr>
      <vt:lpstr>FB_4.7.1T_BACH_ED_HDCT_DEMOG_Asian_</vt:lpstr>
      <vt:lpstr>FB_4.7.1T_BACH_ED_HDCT_DEMOG_Asian_Female</vt:lpstr>
      <vt:lpstr>FB_4.7.1T_BACH_ED_HDCT_DEMOG_Asian_Male</vt:lpstr>
      <vt:lpstr>FB_4.7.1T_BACH_ED_HDCT_DEMOG_Black_African_American_</vt:lpstr>
      <vt:lpstr>FB_4.7.1T_BACH_ED_HDCT_DEMOG_Black_African_American_Female</vt:lpstr>
      <vt:lpstr>FB_4.7.1T_BACH_ED_HDCT_DEMOG_Black_African_American_Male</vt:lpstr>
      <vt:lpstr>FB_4.7.1T_BACH_ED_HDCT_DEMOG_College</vt:lpstr>
      <vt:lpstr>FB_4.7.1T_BACH_ED_HDCT_DEMOG_College_2</vt:lpstr>
      <vt:lpstr>FB_4.7.1T_BACH_ED_HDCT_DEMOG_College_Name</vt:lpstr>
      <vt:lpstr>FB_4.7.1T_BACH_ED_HDCT_DEMOG_Disabled</vt:lpstr>
      <vt:lpstr>FB_4.7.1T_BACH_ED_HDCT_DEMOG_Disadvantege</vt:lpstr>
      <vt:lpstr>FB_4.7.1T_BACH_ED_HDCT_DEMOG_Hispanic_Latino_</vt:lpstr>
      <vt:lpstr>FB_4.7.1T_BACH_ED_HDCT_DEMOG_Hispanic_Latino_Female</vt:lpstr>
      <vt:lpstr>FB_4.7.1T_BACH_ED_HDCT_DEMOG_Hispanic_Latino_Male</vt:lpstr>
      <vt:lpstr>FB_4.7.1T_BACH_ED_HDCT_DEMOG_LEP</vt:lpstr>
      <vt:lpstr>FB_4.7.1T_BACH_ED_HDCT_DEMOG_Non_Resident_Alien</vt:lpstr>
      <vt:lpstr>FB_4.7.1T_BACH_ED_HDCT_DEMOG_Non_Resident_Alien_Male</vt:lpstr>
      <vt:lpstr>FB_4.7.1T_BACH_ED_HDCT_DEMOG_Non_Resident_Female</vt:lpstr>
      <vt:lpstr>FB_4.7.1T_BACH_ED_HDCT_DEMOG_Pacific_Islander_</vt:lpstr>
      <vt:lpstr>FB_4.7.1T_BACH_ED_HDCT_DEMOG_Pacific_Islander_Female</vt:lpstr>
      <vt:lpstr>FB_4.7.1T_BACH_ED_HDCT_DEMOG_Pacific_Islander_Male</vt:lpstr>
      <vt:lpstr>FB_4.7.1T_BACH_ED_HDCT_DEMOG_Race_Ethnicity_And_Sex</vt:lpstr>
      <vt:lpstr>FB_4.7.1T_BACH_ED_HDCT_DEMOG_Special_Populations</vt:lpstr>
      <vt:lpstr>FB_4.7.1T_BACH_ED_HDCT_DEMOG_Total</vt:lpstr>
      <vt:lpstr>FB_4.7.1T_BACH_ED_HDCT_DEMOG_Total_2</vt:lpstr>
      <vt:lpstr>FB_4.7.1T_BACH_ED_HDCT_DEMOG_Two_Or_More_Races_</vt:lpstr>
      <vt:lpstr>FB_4.7.1T_BACH_ED_HDCT_DEMOG_Two_Or_More_Races_Female</vt:lpstr>
      <vt:lpstr>FB_4.7.1T_BACH_ED_HDCT_DEMOG_Two_Or_More_Races_Male</vt:lpstr>
      <vt:lpstr>FB_4.7.1T_BACH_ED_HDCT_DEMOG_Unknowns</vt:lpstr>
      <vt:lpstr>FB_4.7.1T_BACH_ED_HDCT_DEMOG_White_</vt:lpstr>
      <vt:lpstr>FB_4.7.1T_BACH_ED_HDCT_DEMOG_White_Female</vt:lpstr>
      <vt:lpstr>FB_4.7.1T_BACH_ED_HDCT_DEMOG_White_Male</vt:lpstr>
      <vt:lpstr>FB_4.7.2T_BACH_NURS_HDCT_DEMOG_American_Indian_</vt:lpstr>
      <vt:lpstr>FB_4.7.2T_BACH_NURS_HDCT_DEMOG_American_Indian_Female</vt:lpstr>
      <vt:lpstr>FB_4.7.2T_BACH_NURS_HDCT_DEMOG_American_Indian_Male</vt:lpstr>
      <vt:lpstr>FB_4.7.2T_BACH_NURS_HDCT_DEMOG_Asian_</vt:lpstr>
      <vt:lpstr>FB_4.7.2T_BACH_NURS_HDCT_DEMOG_Asian_Female</vt:lpstr>
      <vt:lpstr>FB_4.7.2T_BACH_NURS_HDCT_DEMOG_Asian_Male</vt:lpstr>
      <vt:lpstr>FB_4.7.2T_BACH_NURS_HDCT_DEMOG_Black_African_American_</vt:lpstr>
      <vt:lpstr>FB_4.7.2T_BACH_NURS_HDCT_DEMOG_Black_African_American_Female</vt:lpstr>
      <vt:lpstr>FB_4.7.2T_BACH_NURS_HDCT_DEMOG_Black_African_American_Male</vt:lpstr>
      <vt:lpstr>FB_4.7.2T_BACH_NURS_HDCT_DEMOG_College</vt:lpstr>
      <vt:lpstr>FB_4.7.2T_BACH_NURS_HDCT_DEMOG_College_2</vt:lpstr>
      <vt:lpstr>FB_4.7.2T_BACH_NURS_HDCT_DEMOG_College_Name</vt:lpstr>
      <vt:lpstr>FB_4.7.2T_BACH_NURS_HDCT_DEMOG_Disabled</vt:lpstr>
      <vt:lpstr>FB_4.7.2T_BACH_NURS_HDCT_DEMOG_Disadvatage</vt:lpstr>
      <vt:lpstr>FB_4.7.2T_BACH_NURS_HDCT_DEMOG_Hispanic_Latino_</vt:lpstr>
      <vt:lpstr>FB_4.7.2T_BACH_NURS_HDCT_DEMOG_Hispanic_Latino_Female</vt:lpstr>
      <vt:lpstr>FB_4.7.2T_BACH_NURS_HDCT_DEMOG_Hispanic_Latino_Male</vt:lpstr>
      <vt:lpstr>FB_4.7.2T_BACH_NURS_HDCT_DEMOG_LEP</vt:lpstr>
      <vt:lpstr>FB_4.7.2T_BACH_NURS_HDCT_DEMOG_Non_Resident_Alien</vt:lpstr>
      <vt:lpstr>FB_4.7.2T_BACH_NURS_HDCT_DEMOG_Non_Resident_Alien_Female</vt:lpstr>
      <vt:lpstr>FB_4.7.2T_BACH_NURS_HDCT_DEMOG_Non_Resident_Alien_Male</vt:lpstr>
      <vt:lpstr>FB_4.7.2T_BACH_NURS_HDCT_DEMOG_Pacific_Islander_</vt:lpstr>
      <vt:lpstr>FB_4.7.2T_BACH_NURS_HDCT_DEMOG_Pacific_Islander_Female</vt:lpstr>
      <vt:lpstr>FB_4.7.2T_BACH_NURS_HDCT_DEMOG_Pacific_Islander_Male</vt:lpstr>
      <vt:lpstr>FB_4.7.2T_BACH_NURS_HDCT_DEMOG_Race_Ethnicity_And_Sex</vt:lpstr>
      <vt:lpstr>FB_4.7.2T_BACH_NURS_HDCT_DEMOG_Special_Populations</vt:lpstr>
      <vt:lpstr>FB_4.7.2T_BACH_NURS_HDCT_DEMOG_Total</vt:lpstr>
      <vt:lpstr>FB_4.7.2T_BACH_NURS_HDCT_DEMOG_Total_2</vt:lpstr>
      <vt:lpstr>FB_4.7.2T_BACH_NURS_HDCT_DEMOG_Two_Or_More_Races_</vt:lpstr>
      <vt:lpstr>FB_4.7.2T_BACH_NURS_HDCT_DEMOG_Two_Or_More_Races_Female</vt:lpstr>
      <vt:lpstr>FB_4.7.2T_BACH_NURS_HDCT_DEMOG_Two_Or_More_Races_Male</vt:lpstr>
      <vt:lpstr>FB_4.7.2T_BACH_NURS_HDCT_DEMOG_Unknowns</vt:lpstr>
      <vt:lpstr>FB_4.7.2T_BACH_NURS_HDCT_DEMOG_White</vt:lpstr>
      <vt:lpstr>FB_4.7.2T_BACH_NURS_HDCT_DEMOG_White_Female</vt:lpstr>
      <vt:lpstr>FB_4.7.2T_BACH_NURS_HDCT_DEMOG_White_Male</vt:lpstr>
      <vt:lpstr>FB_4.7.3T_BACH_OTHER_HDCT_DEMOG_American_Indian_</vt:lpstr>
      <vt:lpstr>FB_4.7.3T_BACH_OTHER_HDCT_DEMOG_American_Indian_Female</vt:lpstr>
      <vt:lpstr>FB_4.7.3T_BACH_OTHER_HDCT_DEMOG_American_Indian_Male</vt:lpstr>
      <vt:lpstr>FB_4.7.3T_BACH_OTHER_HDCT_DEMOG_Asian_</vt:lpstr>
      <vt:lpstr>FB_4.7.3T_BACH_OTHER_HDCT_DEMOG_Asian_Female</vt:lpstr>
      <vt:lpstr>FB_4.7.3T_BACH_OTHER_HDCT_DEMOG_Asian_Male</vt:lpstr>
      <vt:lpstr>FB_4.7.3T_BACH_OTHER_HDCT_DEMOG_Black_African_American_</vt:lpstr>
      <vt:lpstr>FB_4.7.3T_BACH_OTHER_HDCT_DEMOG_Black_African_American_Female</vt:lpstr>
      <vt:lpstr>FB_4.7.3T_BACH_OTHER_HDCT_DEMOG_Black_African_American_Male</vt:lpstr>
      <vt:lpstr>FB_4.7.3T_BACH_OTHER_HDCT_DEMOG_Black_Hispanic_</vt:lpstr>
      <vt:lpstr>FB_4.7.3T_BACH_OTHER_HDCT_DEMOG_Black_Hispanic_Female</vt:lpstr>
      <vt:lpstr>FB_4.7.3T_BACH_OTHER_HDCT_DEMOG_Black_Hispanic_Male</vt:lpstr>
      <vt:lpstr>FB_4.7.3T_BACH_OTHER_HDCT_DEMOG_College</vt:lpstr>
      <vt:lpstr>FB_4.7.3T_BACH_OTHER_HDCT_DEMOG_College_Name</vt:lpstr>
      <vt:lpstr>FB_4.7.3T_BACH_OTHER_HDCT_DEMOG_Disabled</vt:lpstr>
      <vt:lpstr>FB_4.7.3T_BACH_OTHER_HDCT_DEMOG_Disadvantage</vt:lpstr>
      <vt:lpstr>FB_4.7.3T_BACH_OTHER_HDCT_DEMOG_LEP</vt:lpstr>
      <vt:lpstr>FB_4.7.3T_BACH_OTHER_HDCT_DEMOG_Non_Resident_Alien_</vt:lpstr>
      <vt:lpstr>FB_4.7.3T_BACH_OTHER_HDCT_DEMOG_Non_Resident_Alien_Female</vt:lpstr>
      <vt:lpstr>FB_4.7.3T_BACH_OTHER_HDCT_DEMOG_Non_Resident_Alien_Male</vt:lpstr>
      <vt:lpstr>FB_4.7.3T_BACH_OTHER_HDCT_DEMOG_Pacific_</vt:lpstr>
      <vt:lpstr>FB_4.7.3T_BACH_OTHER_HDCT_DEMOG_Pacific_College_2</vt:lpstr>
      <vt:lpstr>FB_4.7.3T_BACH_OTHER_HDCT_DEMOG_Pacific_Female</vt:lpstr>
      <vt:lpstr>FB_4.7.3T_BACH_OTHER_HDCT_DEMOG_Pacific_Male</vt:lpstr>
      <vt:lpstr>FB_4.7.3T_BACH_OTHER_HDCT_DEMOG_Pacific_Total_2</vt:lpstr>
      <vt:lpstr>FB_4.7.3T_BACH_OTHER_HDCT_DEMOG_Race_Ethnicity_And_Sex</vt:lpstr>
      <vt:lpstr>FB_4.7.3T_BACH_OTHER_HDCT_DEMOG_Special_Populations</vt:lpstr>
      <vt:lpstr>FB_4.7.3T_BACH_OTHER_HDCT_DEMOG_Total</vt:lpstr>
      <vt:lpstr>FB_4.7.3T_BACH_OTHER_HDCT_DEMOG_Two_Or_More_Female</vt:lpstr>
      <vt:lpstr>FB_4.7.3T_BACH_OTHER_HDCT_DEMOG_Two_Or_More_Male_2</vt:lpstr>
      <vt:lpstr>FB_4.7.3T_BACH_OTHER_HDCT_DEMOG_Unknowns</vt:lpstr>
      <vt:lpstr>FB_4.7.3T_BACH_OTHER_HDCT_DEMOG_White</vt:lpstr>
      <vt:lpstr>FB_4.7.3T_BACH_OTHER_HDCT_DEMOG_White_Female</vt:lpstr>
      <vt:lpstr>FB_4.7.3T_BACH_OTHER_HDCT_DEMOG_White_Male</vt:lpstr>
      <vt:lpstr>FB_4.7.4T_BACH_ALL_HDCT_DEMOG_American_Indian</vt:lpstr>
      <vt:lpstr>FB_4.7.4T_BACH_ALL_HDCT_DEMOG_American_Indian_Female</vt:lpstr>
      <vt:lpstr>FB_4.7.4T_BACH_ALL_HDCT_DEMOG_American_Indian_Male</vt:lpstr>
      <vt:lpstr>FB_4.7.4T_BACH_ALL_HDCT_DEMOG_Asian</vt:lpstr>
      <vt:lpstr>FB_4.7.4T_BACH_ALL_HDCT_DEMOG_Asian_Female</vt:lpstr>
      <vt:lpstr>FB_4.7.4T_BACH_ALL_HDCT_DEMOG_Asian_Male</vt:lpstr>
      <vt:lpstr>FB_4.7.4T_BACH_ALL_HDCT_DEMOG_Black_African_American</vt:lpstr>
      <vt:lpstr>FB_4.7.4T_BACH_ALL_HDCT_DEMOG_Black_African_American_Female</vt:lpstr>
      <vt:lpstr>FB_4.7.4T_BACH_ALL_HDCT_DEMOG_Black_African_American_Male</vt:lpstr>
      <vt:lpstr>FB_4.7.4T_BACH_ALL_HDCT_DEMOG_College</vt:lpstr>
      <vt:lpstr>FB_4.7.4T_BACH_ALL_HDCT_DEMOG_College_2</vt:lpstr>
      <vt:lpstr>FB_4.7.4T_BACH_ALL_HDCT_DEMOG_College_Name</vt:lpstr>
      <vt:lpstr>FB_4.7.4T_BACH_ALL_HDCT_DEMOG_Disabled</vt:lpstr>
      <vt:lpstr>FB_4.7.4T_BACH_ALL_HDCT_DEMOG_Disadvantage</vt:lpstr>
      <vt:lpstr>FB_4.7.4T_BACH_ALL_HDCT_DEMOG_Hispanic</vt:lpstr>
      <vt:lpstr>FB_4.7.4T_BACH_ALL_HDCT_DEMOG_Hispanic_Female</vt:lpstr>
      <vt:lpstr>FB_4.7.4T_BACH_ALL_HDCT_DEMOG_Hispanic_Male</vt:lpstr>
      <vt:lpstr>FB_4.7.4T_BACH_ALL_HDCT_DEMOG_LEP</vt:lpstr>
      <vt:lpstr>FB_4.7.4T_BACH_ALL_HDCT_DEMOG_Non_Resident_Alien</vt:lpstr>
      <vt:lpstr>FB_4.7.4T_BACH_ALL_HDCT_DEMOG_Non_Resident_Alien_Female</vt:lpstr>
      <vt:lpstr>FB_4.7.4T_BACH_ALL_HDCT_DEMOG_Non_Resident_Alien_Male</vt:lpstr>
      <vt:lpstr>FB_4.7.4T_BACH_ALL_HDCT_DEMOG_Pacific</vt:lpstr>
      <vt:lpstr>FB_4.7.4T_BACH_ALL_HDCT_DEMOG_Pacific_Female</vt:lpstr>
      <vt:lpstr>FB_4.7.4T_BACH_ALL_HDCT_DEMOG_Pacific_Male</vt:lpstr>
      <vt:lpstr>FB_4.7.4T_BACH_ALL_HDCT_DEMOG_Race_Ethnicity_And_Sex</vt:lpstr>
      <vt:lpstr>FB_4.7.4T_BACH_ALL_HDCT_DEMOG_Special_Populations</vt:lpstr>
      <vt:lpstr>FB_4.7.4T_BACH_ALL_HDCT_DEMOG_Total</vt:lpstr>
      <vt:lpstr>FB_4.7.4T_BACH_ALL_HDCT_DEMOG_Total_2</vt:lpstr>
      <vt:lpstr>FB_4.7.4T_BACH_ALL_HDCT_DEMOG_Two_Or_More</vt:lpstr>
      <vt:lpstr>FB_4.7.4T_BACH_ALL_HDCT_DEMOG_Two_Or_More_Female</vt:lpstr>
      <vt:lpstr>FB_4.7.4T_BACH_ALL_HDCT_DEMOG_Two_Or_More_Male</vt:lpstr>
      <vt:lpstr>FB_4.7.4T_BACH_ALL_HDCT_DEMOG_Unknowns</vt:lpstr>
      <vt:lpstr>FB_4.7.4T_BACH_ALL_HDCT_DEMOG_White</vt:lpstr>
      <vt:lpstr>FB_4.7.4T_BACH_ALL_HDCT_DEMOG_White_Female</vt:lpstr>
      <vt:lpstr>FB_4.7.4T_BACH_ALL_HDCT_DEMOG_White_Male</vt:lpstr>
      <vt:lpstr>FB_5.1T_CRED_PROG_COMP_BY_AWARD_AA</vt:lpstr>
      <vt:lpstr>FB_5.1T_CRED_PROG_COMP_BY_AWARD_AS</vt:lpstr>
      <vt:lpstr>FB_5.1T_CRED_PROG_COMP_BY_AWARD_Award_Types</vt:lpstr>
      <vt:lpstr>FB_5.1T_CRED_PROG_COMP_BY_AWARD_Certificate_Of_Professional_Prep</vt:lpstr>
      <vt:lpstr>FB_5.1T_CRED_PROG_COMP_BY_AWARD_Certificates</vt:lpstr>
      <vt:lpstr>FB_5.1T_CRED_PROG_COMP_BY_AWARD_EPI</vt:lpstr>
      <vt:lpstr>FB_5.1T_CRED_PROG_COMP_BY_AWARD_Total</vt:lpstr>
      <vt:lpstr>FB_5.2T_MIN_CRED_PROG_COMP_Asian</vt:lpstr>
      <vt:lpstr>FB_5.2T_MIN_CRED_PROG_COMP_Black_African_American</vt:lpstr>
      <vt:lpstr>FB_5.2T_MIN_CRED_PROG_COMP_Hispanic</vt:lpstr>
      <vt:lpstr>FB_5.2T_MIN_CRED_PROG_COMP_Total</vt:lpstr>
      <vt:lpstr>FB_5.2T_MIN_CRED_PROG_COMP_Two_Or_More</vt:lpstr>
      <vt:lpstr>FB_5.3T_CRED_PROG_COMPS_HDCT_Associate_In_Arts</vt:lpstr>
      <vt:lpstr>FB_5.3T_CRED_PROG_COMPS_HDCT_Associate_In_Arts_Female</vt:lpstr>
      <vt:lpstr>FB_5.3T_CRED_PROG_COMPS_HDCT_Associate_In_Arts_Male</vt:lpstr>
      <vt:lpstr>FB_5.3T_CRED_PROG_COMPS_HDCT_Associate_In_Arts_Total</vt:lpstr>
      <vt:lpstr>FB_5.3T_CRED_PROG_COMPS_HDCT_Certificate_of_Professional_Prep</vt:lpstr>
      <vt:lpstr>FB_5.3T_CRED_PROG_COMPS_HDCT_Certificate_of_Professional_Prep_Female</vt:lpstr>
      <vt:lpstr>FB_5.3T_CRED_PROG_COMPS_HDCT_Certificate_of_Professional_Prep_Male</vt:lpstr>
      <vt:lpstr>FB_5.3T_CRED_PROG_COMPS_HDCT_Certificate_of_Professional_Prep_Total</vt:lpstr>
      <vt:lpstr>FB_5.3T_CRED_PROG_COMPS_HDCT_Certificate_of_Professional_Prep_Unknown</vt:lpstr>
      <vt:lpstr>FB_5.3T_CRED_PROG_COMPS_HDCT_Certificates</vt:lpstr>
      <vt:lpstr>FB_5.3T_CRED_PROG_COMPS_HDCT_Certificates_Female</vt:lpstr>
      <vt:lpstr>FB_5.3T_CRED_PROG_COMPS_HDCT_CertIficates_Male</vt:lpstr>
      <vt:lpstr>FB_5.3T_CRED_PROG_COMPS_HDCT_Certificates_Total_4</vt:lpstr>
      <vt:lpstr>FB_5.3T_CRED_PROG_COMPS_HDCT_Certificates_Unknown</vt:lpstr>
      <vt:lpstr>FB_5.3T_CRED_PROG_COMPS_HDCT_College</vt:lpstr>
      <vt:lpstr>FB_5.3T_CRED_PROG_COMPS_HDCT_College_2</vt:lpstr>
      <vt:lpstr>FB_5.3T_CRED_PROG_COMPS_HDCT_Educator_Preparation_Insitute</vt:lpstr>
      <vt:lpstr>FB_5.3T_CRED_PROG_COMPS_HDCT_Educator_Preparation_Insitute_Female</vt:lpstr>
      <vt:lpstr>FB_5.3T_CRED_PROG_COMPS_HDCT_Educator_Preparation_Insitute_Male</vt:lpstr>
      <vt:lpstr>FB_5.3T_CRED_PROG_COMPS_HDCT_Educator_Preparation_Insitute_Total_2</vt:lpstr>
      <vt:lpstr>FB_5.3T_CRED_PROG_COMPS_HDCT_Educator_Preparation_Insitute_Unknown</vt:lpstr>
      <vt:lpstr>FB_5.3T_CRED_PROG_COMPS_HDCT_Total_</vt:lpstr>
      <vt:lpstr>FB_5.3T_CRED_PROG_COMPS_HDCT_Total_Female</vt:lpstr>
      <vt:lpstr>FB_5.3T_CRED_PROG_COMPS_HDCT_Total_Male</vt:lpstr>
      <vt:lpstr>FB_5.3T_CRED_PROG_COMPS_HDCT_Total_Total</vt:lpstr>
      <vt:lpstr>FB_5.3T_CRED_PROG_COMPS_HDCT_Unknown</vt:lpstr>
      <vt:lpstr>FB_5.41T_AA_American_Indian</vt:lpstr>
      <vt:lpstr>FB_5.41T_AA_American_Indian_Female</vt:lpstr>
      <vt:lpstr>FB_5.41T_AA_American_Indian_Male</vt:lpstr>
      <vt:lpstr>FB_5.41T_AA_Asian</vt:lpstr>
      <vt:lpstr>FB_5.41T_AA_Asian_Female</vt:lpstr>
      <vt:lpstr>FB_5.41T_AA_Asian_Male</vt:lpstr>
      <vt:lpstr>FB_5.41T_AA_Balck_African_American_Male</vt:lpstr>
      <vt:lpstr>FB_5.41T_AA_Black_African_American_</vt:lpstr>
      <vt:lpstr>FB_5.41T_AA_Black_African_American_Female</vt:lpstr>
      <vt:lpstr>FB_5.41T_AA_College</vt:lpstr>
      <vt:lpstr>FB_5.41T_AA_College_2</vt:lpstr>
      <vt:lpstr>FB_5.41T_AA_College_Name</vt:lpstr>
      <vt:lpstr>FB_5.41T_AA_College_Total</vt:lpstr>
      <vt:lpstr>FB_5.41T_AA_Disabled</vt:lpstr>
      <vt:lpstr>FB_5.41T_AA_Disadvantage</vt:lpstr>
      <vt:lpstr>FB_5.41T_AA_Hispanic_Latino</vt:lpstr>
      <vt:lpstr>FB_5.41T_AA_Hispanic_Latino_Female</vt:lpstr>
      <vt:lpstr>FB_5.41T_AA_Hispanic_Latino_Male</vt:lpstr>
      <vt:lpstr>FB_5.41T_AA_LEP</vt:lpstr>
      <vt:lpstr>FB_5.41T_AA_Non_Resident_Alien</vt:lpstr>
      <vt:lpstr>FB_5.41T_AA_Non_Resident_Alien_Female</vt:lpstr>
      <vt:lpstr>FB_5.41T_AA_Non_Resident_Alien_Male</vt:lpstr>
      <vt:lpstr>FB_5.41T_AA_Pacific_Islander</vt:lpstr>
      <vt:lpstr>FB_5.41T_AA_Pacific_Islander_Female</vt:lpstr>
      <vt:lpstr>FB_5.41T_AA_Pacific_Islander_Male</vt:lpstr>
      <vt:lpstr>FB_5.41T_AA_Race_Ethnicity_And_Sex</vt:lpstr>
      <vt:lpstr>FB_5.41T_AA_Special_Populations</vt:lpstr>
      <vt:lpstr>FB_5.41T_AA_Total</vt:lpstr>
      <vt:lpstr>FB_5.41T_AA_Total_Unknowns</vt:lpstr>
      <vt:lpstr>FB_5.41T_AA_Two_Or_More_</vt:lpstr>
      <vt:lpstr>FB_5.41T_AA_Two_Or_More_Female</vt:lpstr>
      <vt:lpstr>FB_5.41T_AA_Two_Or_more_Races_Male</vt:lpstr>
      <vt:lpstr>FB_5.41T_AA_White_</vt:lpstr>
      <vt:lpstr>FB_5.41T_AA_White_Female</vt:lpstr>
      <vt:lpstr>FB_5.41T_AA_White_Male</vt:lpstr>
      <vt:lpstr>FB_5.42T_EPI_American_Indian</vt:lpstr>
      <vt:lpstr>FB_5.42T_EPI_American_Indian_Female</vt:lpstr>
      <vt:lpstr>FB_5.42T_EPI_American_Indian_Male</vt:lpstr>
      <vt:lpstr>FB_5.42T_EPI_Asian</vt:lpstr>
      <vt:lpstr>FB_5.42T_EPI_Asian_Female</vt:lpstr>
      <vt:lpstr>FB_5.42T_EPI_Asian_Male</vt:lpstr>
      <vt:lpstr>FB_5.42T_EPI_Black_African_American</vt:lpstr>
      <vt:lpstr>FB_5.42T_EPI_Black_African_American_Female</vt:lpstr>
      <vt:lpstr>FB_5.42T_EPI_Black_African_American_Male</vt:lpstr>
      <vt:lpstr>FB_5.42T_EPI_College</vt:lpstr>
      <vt:lpstr>FB_5.42T_EPI_College_2</vt:lpstr>
      <vt:lpstr>FB_5.42T_EPI_College_Name</vt:lpstr>
      <vt:lpstr>FB_5.42T_EPI_Disabled</vt:lpstr>
      <vt:lpstr>FB_5.42T_EPI_Disadvantage</vt:lpstr>
      <vt:lpstr>FB_5.42T_EPI_Hispanic_Latino</vt:lpstr>
      <vt:lpstr>FB_5.42T_EPI_Hispanic_Latino_Female</vt:lpstr>
      <vt:lpstr>FB_5.42T_EPI_Hispanic_Latino_Male</vt:lpstr>
      <vt:lpstr>FB_5.42T_EPI_LEP</vt:lpstr>
      <vt:lpstr>FB_5.42T_EPI_Non_Resident_Alien</vt:lpstr>
      <vt:lpstr>FB_5.42T_EPI_Non_Resident_Alien_Female</vt:lpstr>
      <vt:lpstr>FB_5.42T_EPI_Non_Resident_Alien_Male</vt:lpstr>
      <vt:lpstr>FB_5.42T_EPI_Pacific_Islander</vt:lpstr>
      <vt:lpstr>FB_5.42T_EPI_Pacific_Islander_Female</vt:lpstr>
      <vt:lpstr>FB_5.42T_EPI_Pacific_Islander_Male</vt:lpstr>
      <vt:lpstr>FB_5.42T_EPI_Race_Ethnicity_And_Sex</vt:lpstr>
      <vt:lpstr>FB_5.42T_EPI_Special_Populations</vt:lpstr>
      <vt:lpstr>FB_5.42T_EPI_Total</vt:lpstr>
      <vt:lpstr>FB_5.42T_EPI_Total_2</vt:lpstr>
      <vt:lpstr>FB_5.42T_EPI_Two_Or_More</vt:lpstr>
      <vt:lpstr>FB_5.42T_EPI_Two_Or_More_Female</vt:lpstr>
      <vt:lpstr>FB_5.42T_EPI_Two_Or_More_Races_Male</vt:lpstr>
      <vt:lpstr>FB_5.42T_EPI_Unknowns</vt:lpstr>
      <vt:lpstr>FB_5.42T_EPI_White</vt:lpstr>
      <vt:lpstr>FB_5.42T_EPI_White_Female</vt:lpstr>
      <vt:lpstr>FB_5.42T_EPI_White_Male</vt:lpstr>
      <vt:lpstr>FB_5.43T_CPP_American_Indian</vt:lpstr>
      <vt:lpstr>FB_5.43T_CPP_American_Indian_Female</vt:lpstr>
      <vt:lpstr>FB_5.43T_CPP_American_Indian_Male</vt:lpstr>
      <vt:lpstr>FB_5.43T_CPP_Asian</vt:lpstr>
      <vt:lpstr>FB_5.43T_CPP_Asian_Female</vt:lpstr>
      <vt:lpstr>FB_5.43T_CPP_Asian_Male</vt:lpstr>
      <vt:lpstr>FB_5.43T_CPP_Black_African_American</vt:lpstr>
      <vt:lpstr>FB_5.43T_CPP_Black_African_American_Female</vt:lpstr>
      <vt:lpstr>FB_5.43T_CPP_Black_African_American_Male</vt:lpstr>
      <vt:lpstr>FB_5.43T_CPP_College</vt:lpstr>
      <vt:lpstr>FB_5.43T_CPP_College_2</vt:lpstr>
      <vt:lpstr>FB_5.43T_CPP_College_Name</vt:lpstr>
      <vt:lpstr>FB_5.43T_CPP_Disabled</vt:lpstr>
      <vt:lpstr>FB_5.43T_CPP_Disadvantage</vt:lpstr>
      <vt:lpstr>FB_5.43T_CPP_Hispanic_Latino</vt:lpstr>
      <vt:lpstr>FB_5.43T_CPP_Hispanic_Latino_Female</vt:lpstr>
      <vt:lpstr>FB_5.43T_CPP_Hispanic_Latino_Male</vt:lpstr>
      <vt:lpstr>FB_5.43T_CPP_LEP</vt:lpstr>
      <vt:lpstr>FB_5.43T_CPP_Non_Resident_Alien</vt:lpstr>
      <vt:lpstr>FB_5.43T_CPP_Non_Resident_Alien_Female</vt:lpstr>
      <vt:lpstr>FB_5.43T_CPP_Non_Resident_Alien_Male</vt:lpstr>
      <vt:lpstr>FB_5.43T_CPP_Pacific_Islander</vt:lpstr>
      <vt:lpstr>FB_5.43T_CPP_Pacific_Islander_Female</vt:lpstr>
      <vt:lpstr>FB_5.43T_CPP_Pacific_Islander_Male</vt:lpstr>
      <vt:lpstr>FB_5.43T_CPP_Race_Ethnicity_And_Sex</vt:lpstr>
      <vt:lpstr>FB_5.43T_CPP_Special_Populations</vt:lpstr>
      <vt:lpstr>FB_5.43T_CPP_Total</vt:lpstr>
      <vt:lpstr>FB_5.43T_CPP_Total_2</vt:lpstr>
      <vt:lpstr>FB_5.43T_CPP_Two_Or_More_Races_</vt:lpstr>
      <vt:lpstr>FB_5.43T_CPP_Two_Or_More_Races_Female</vt:lpstr>
      <vt:lpstr>FB_5.43T_CPP_Two_Or_More_Races_Male</vt:lpstr>
      <vt:lpstr>FB_5.43T_CPP_Uknowns</vt:lpstr>
      <vt:lpstr>FB_5.43T_CPP_White</vt:lpstr>
      <vt:lpstr>FB_5.43T_CPP_White_Female</vt:lpstr>
      <vt:lpstr>FB_5.43T_CPP_White_Male</vt:lpstr>
      <vt:lpstr>FB_5.44T_AS_American_Indian</vt:lpstr>
      <vt:lpstr>FB_5.44T_AS_American_Indian_Female</vt:lpstr>
      <vt:lpstr>FB_5.44T_AS_American_Indian_Male</vt:lpstr>
      <vt:lpstr>FB_5.44T_AS_Asian_</vt:lpstr>
      <vt:lpstr>FB_5.44T_AS_Asian_Female</vt:lpstr>
      <vt:lpstr>FB_5.44T_AS_Asian_Male</vt:lpstr>
      <vt:lpstr>FB_5.44T_AS_Black_African_American_</vt:lpstr>
      <vt:lpstr>FB_5.44T_AS_Black_AfricanAmerican_Male</vt:lpstr>
      <vt:lpstr>FB_5.44T_AS_College_</vt:lpstr>
      <vt:lpstr>FB_5.44T_AS_College_Name</vt:lpstr>
      <vt:lpstr>FB_5.44T_AS_College_Total</vt:lpstr>
      <vt:lpstr>FB_5.44T_AS_Disabled</vt:lpstr>
      <vt:lpstr>FB_5.44T_AS_Disadvantage</vt:lpstr>
      <vt:lpstr>FB_5.44T_AS_Hispanic_Latino</vt:lpstr>
      <vt:lpstr>FB_5.44T_AS_Hispanic_Latino_Female</vt:lpstr>
      <vt:lpstr>FB_5.44T_AS_Hispanic_Latino_Male</vt:lpstr>
      <vt:lpstr>FB_5.44T_AS_LEP</vt:lpstr>
      <vt:lpstr>FB_5.44T_AS_Non_Resident_Alien</vt:lpstr>
      <vt:lpstr>FB_5.44T_AS_Non_Resident_Alien_Female</vt:lpstr>
      <vt:lpstr>FB_5.44T_AS_Non_Resident_Alien_Male</vt:lpstr>
      <vt:lpstr>FB_5.44T_AS_Pacific_Islander</vt:lpstr>
      <vt:lpstr>FB_5.44T_AS_Pacific_Islander_Female</vt:lpstr>
      <vt:lpstr>FB_5.44T_AS_Pacific_Islander_Male</vt:lpstr>
      <vt:lpstr>FB_5.44T_AS_Race_Ethnicity_And_Sex</vt:lpstr>
      <vt:lpstr>FB_5.44T_AS_Special_Populations</vt:lpstr>
      <vt:lpstr>FB_5.44T_AS_Two_Or_More_Races</vt:lpstr>
      <vt:lpstr>FB_5.44T_AS_Two_Or_More_Races_Female</vt:lpstr>
      <vt:lpstr>FB_5.44T_AS_Two_Or_More_Races_Male</vt:lpstr>
      <vt:lpstr>FB_5.44T_AS_White</vt:lpstr>
      <vt:lpstr>FB_5.44T_AS_White_Female</vt:lpstr>
      <vt:lpstr>FB_5.44T_AS_White_Male</vt:lpstr>
      <vt:lpstr>FB_5.45T_CC_American_Indian</vt:lpstr>
      <vt:lpstr>FB_5.45T_CC_American_Indian_Male</vt:lpstr>
      <vt:lpstr>FB_5.45T_CC_American_Inidan_Female</vt:lpstr>
      <vt:lpstr>FB_5.45T_CC_Asian</vt:lpstr>
      <vt:lpstr>FB_5.45T_CC_Asian_Female</vt:lpstr>
      <vt:lpstr>FB_5.45T_CC_Asian_Male</vt:lpstr>
      <vt:lpstr>FB_5.45T_CC_Black_African_American_</vt:lpstr>
      <vt:lpstr>FB_5.45T_CC_Black_African_American_Female</vt:lpstr>
      <vt:lpstr>FB_5.45T_CC_Black_African_American_Male</vt:lpstr>
      <vt:lpstr>FB_5.45T_CC_College</vt:lpstr>
      <vt:lpstr>FB_5.45T_CC_College_2</vt:lpstr>
      <vt:lpstr>FB_5.45T_CC_College_Name</vt:lpstr>
      <vt:lpstr>FB_5.45T_CC_disabled</vt:lpstr>
      <vt:lpstr>FB_5.45T_CC_Disadvantage</vt:lpstr>
      <vt:lpstr>FB_5.45T_CC_Hispanic_Latino</vt:lpstr>
      <vt:lpstr>FB_5.45T_CC_Hispanic_Latino_Female</vt:lpstr>
      <vt:lpstr>FB_5.45T_CC_Hispanic_Latino_Male</vt:lpstr>
      <vt:lpstr>FB_5.45T_CC_LEP</vt:lpstr>
      <vt:lpstr>FB_5.45T_CC_Non_Resident_Alien</vt:lpstr>
      <vt:lpstr>FB_5.45T_CC_Non_resident_Alien_Female</vt:lpstr>
      <vt:lpstr>FB_5.45T_CC_Non_Resident_Female_Male</vt:lpstr>
      <vt:lpstr>FB_5.45T_CC_Pacifc_Islander_Male</vt:lpstr>
      <vt:lpstr>FB_5.45T_CC_Pacific_Islander</vt:lpstr>
      <vt:lpstr>FB_5.45T_CC_Pacific_Islander_Female</vt:lpstr>
      <vt:lpstr>FB_5.45T_CC_Race_Ethnicity_And_Sex</vt:lpstr>
      <vt:lpstr>FB_5.45T_CC_Special_Populations</vt:lpstr>
      <vt:lpstr>FB_5.45T_CC_Total</vt:lpstr>
      <vt:lpstr>FB_5.45T_CC_Total_2</vt:lpstr>
      <vt:lpstr>FB_5.45T_CC_Two_Or_More_Races</vt:lpstr>
      <vt:lpstr>FB_5.45T_CC_Two_Or_More_Races_Female</vt:lpstr>
      <vt:lpstr>FB_5.45T_CC_Two_Or_More_Races_Male</vt:lpstr>
      <vt:lpstr>FB_5.45T_CC_Unkowns</vt:lpstr>
      <vt:lpstr>FB_5.45T_CC_White</vt:lpstr>
      <vt:lpstr>FB_5.45T_CC_White_Female</vt:lpstr>
      <vt:lpstr>FB_5.45T_CC_White_Male</vt:lpstr>
      <vt:lpstr>FB_5.46T_CCC_American_Indian</vt:lpstr>
      <vt:lpstr>FB_5.46T_CCC_American_Indian_Female</vt:lpstr>
      <vt:lpstr>FB_5.46T_CCC_American_Indian_Male</vt:lpstr>
      <vt:lpstr>FB_5.46T_CCC_Asian_</vt:lpstr>
      <vt:lpstr>FB_5.46T_CCC_Asian_Female</vt:lpstr>
      <vt:lpstr>FB_5.46T_CCC_Asian_Male</vt:lpstr>
      <vt:lpstr>FB_5.46T_CCC_Black_African_American_</vt:lpstr>
      <vt:lpstr>FB_5.46T_CCC_Black_african_American_Female</vt:lpstr>
      <vt:lpstr>FB_5.46T_CCC_Black_African_American_Male</vt:lpstr>
      <vt:lpstr>FB_5.46T_CCC_College</vt:lpstr>
      <vt:lpstr>FB_5.46T_CCC_College_Name</vt:lpstr>
      <vt:lpstr>FB_5.46T_CCC_Colllege_2</vt:lpstr>
      <vt:lpstr>FB_5.46T_CCC_Disabled</vt:lpstr>
      <vt:lpstr>FB_5.46T_CCC_Disadvantage</vt:lpstr>
      <vt:lpstr>FB_5.46T_CCC_Hispanic_Latino</vt:lpstr>
      <vt:lpstr>FB_5.46T_CCC_Hispanic_Latino_Female</vt:lpstr>
      <vt:lpstr>FB_5.46T_CCC_Hispanic_Latino_Male</vt:lpstr>
      <vt:lpstr>FB_5.46T_CCC_LEP</vt:lpstr>
      <vt:lpstr>FB_5.46T_CCC_Non_Resident_Alien</vt:lpstr>
      <vt:lpstr>FB_5.46T_CCC_Non_resident_Alien_Female</vt:lpstr>
      <vt:lpstr>FB_5.46T_CCC_Non_resident_Alien_Male</vt:lpstr>
      <vt:lpstr>FB_5.46T_CCC_Pacific_Islander</vt:lpstr>
      <vt:lpstr>FB_5.46T_CCC_Pacific_Islander_Female</vt:lpstr>
      <vt:lpstr>FB_5.46T_CCC_Pacific_Islander_Male</vt:lpstr>
      <vt:lpstr>FB_5.46T_CCC_Race_Ethnicity_And_race</vt:lpstr>
      <vt:lpstr>FB_5.46T_CCC_Special_Populations</vt:lpstr>
      <vt:lpstr>FB_5.46T_CCC_Total</vt:lpstr>
      <vt:lpstr>FB_5.46T_CCC_Total_2</vt:lpstr>
      <vt:lpstr>FB_5.46T_CCC_Two_Or_More_races</vt:lpstr>
      <vt:lpstr>FB_5.46T_CCC_Two_Or_More_races_Female</vt:lpstr>
      <vt:lpstr>FB_5.46T_CCC_Two_Or_More_Races_Male</vt:lpstr>
      <vt:lpstr>FB_5.46T_CCC_Unknowns</vt:lpstr>
      <vt:lpstr>FB_5.46T_CCC_White</vt:lpstr>
      <vt:lpstr>FB_5.46T_CCC_White_Female</vt:lpstr>
      <vt:lpstr>FB_5.46T_CCC_White_Male</vt:lpstr>
      <vt:lpstr>FB_5.47T_ADV_TECH_CERT_american_Indian</vt:lpstr>
      <vt:lpstr>FB_5.47T_ADV_TECH_CERT_American_Indian_Female</vt:lpstr>
      <vt:lpstr>FB_5.47T_ADV_TECH_CERT_American_Indian_Male</vt:lpstr>
      <vt:lpstr>FB_5.47T_ADV_TECH_CERT_Asian</vt:lpstr>
      <vt:lpstr>FB_5.47T_ADV_TECH_CERT_Asian_Female</vt:lpstr>
      <vt:lpstr>FB_5.47T_ADV_TECH_CERT_Asian_Male</vt:lpstr>
      <vt:lpstr>FB_5.47T_ADV_TECH_CERT_Black_African_American_</vt:lpstr>
      <vt:lpstr>FB_5.47T_ADV_TECH_CERT_Black_African_American_Female</vt:lpstr>
      <vt:lpstr>FB_5.47T_ADV_TECH_CERT_Black_African_American_Male</vt:lpstr>
      <vt:lpstr>FB_5.47T_ADV_TECH_CERT_College</vt:lpstr>
      <vt:lpstr>FB_5.47T_ADV_TECH_CERT_College_Name</vt:lpstr>
      <vt:lpstr>FB_5.47T_ADV_TECH_CERT_Disabled</vt:lpstr>
      <vt:lpstr>FB_5.47T_ADV_TECH_CERT_Disadvantage</vt:lpstr>
      <vt:lpstr>FB_5.47T_ADV_TECH_CERT_FB_5.47T_ADV_TECH_CERT_College_2</vt:lpstr>
      <vt:lpstr>FB_5.47T_ADV_TECH_CERT_Hispanic_Latino_Female</vt:lpstr>
      <vt:lpstr>FB_5.47T_ADV_TECH_CERT_Hispanic_Latino_Male</vt:lpstr>
      <vt:lpstr>FB_5.47T_ADV_TECH_CERT_Hispanic_Latno_</vt:lpstr>
      <vt:lpstr>FB_5.47T_ADV_TECH_CERT_LEP</vt:lpstr>
      <vt:lpstr>FB_5.47T_ADV_TECH_CERT_Non_Resident_Alien</vt:lpstr>
      <vt:lpstr>FB_5.47T_ADV_TECH_CERT_Non_resident_Alien_Female</vt:lpstr>
      <vt:lpstr>FB_5.47T_ADV_TECH_CERT_Non_Resident_Alien_Male</vt:lpstr>
      <vt:lpstr>FB_5.47T_ADV_TECH_CERT_Pacific_Islander</vt:lpstr>
      <vt:lpstr>FB_5.47T_ADV_TECH_CERT_Pacific_Islander_Female</vt:lpstr>
      <vt:lpstr>FB_5.47T_ADV_TECH_CERT_Pacific_Islander_Male</vt:lpstr>
      <vt:lpstr>FB_5.47T_ADV_TECH_CERT_Race_Ethnicity_and_Sex</vt:lpstr>
      <vt:lpstr>FB_5.47T_ADV_TECH_CERT_Special_Populations</vt:lpstr>
      <vt:lpstr>FB_5.47T_ADV_TECH_CERT_Total</vt:lpstr>
      <vt:lpstr>FB_5.47T_ADV_TECH_CERT_Total_2</vt:lpstr>
      <vt:lpstr>FB_5.47T_ADV_TECH_CERT_Two_Or_More_Races</vt:lpstr>
      <vt:lpstr>FB_5.47T_ADV_TECH_CERT_Two_Or_More_Races_Female</vt:lpstr>
      <vt:lpstr>FB_5.47T_ADV_TECH_CERT_Two_Or_More_Races_Male</vt:lpstr>
      <vt:lpstr>FB_5.47T_ADV_TECH_CERT_Unknowns</vt:lpstr>
      <vt:lpstr>FB_5.47T_ADV_TECH_CERT_White</vt:lpstr>
      <vt:lpstr>FB_5.47T_ADV_TECH_CERT_White_Female</vt:lpstr>
      <vt:lpstr>FB_5.47T_ADV_TECH_CERT_White_Male</vt:lpstr>
      <vt:lpstr>FB_5.48T_ALL_American_Indian</vt:lpstr>
      <vt:lpstr>FB_5.48T_ALL_American_Indian_Female</vt:lpstr>
      <vt:lpstr>FB_5.48T_ALL_American_Indian_Male</vt:lpstr>
      <vt:lpstr>FB_5.48T_ALL_Asian</vt:lpstr>
      <vt:lpstr>FB_5.48T_ALL_Asian_Female</vt:lpstr>
      <vt:lpstr>FB_5.48T_ALL_Asian_Male</vt:lpstr>
      <vt:lpstr>FB_5.48T_ALL_Black_African_American</vt:lpstr>
      <vt:lpstr>FB_5.48T_ALL_Black_African_American_Female</vt:lpstr>
      <vt:lpstr>FB_5.48T_ALL_Black_African_American_Male</vt:lpstr>
      <vt:lpstr>FB_5.48T_ALL_College</vt:lpstr>
      <vt:lpstr>FB_5.48T_ALL_College_2</vt:lpstr>
      <vt:lpstr>FB_5.48T_ALL_College_Name</vt:lpstr>
      <vt:lpstr>FB_5.48T_ALL_Disabled</vt:lpstr>
      <vt:lpstr>FB_5.48T_ALL_DIsadvantege</vt:lpstr>
      <vt:lpstr>FB_5.48T_ALL_Hispanic_Latino</vt:lpstr>
      <vt:lpstr>FB_5.48T_ALL_Hispanic_Latino_Female</vt:lpstr>
      <vt:lpstr>FB_5.48T_ALL_Hispanic_Latino_Male</vt:lpstr>
      <vt:lpstr>FB_5.48T_ALL_LEP</vt:lpstr>
      <vt:lpstr>FB_5.48T_ALL_Non_Resident_Alien</vt:lpstr>
      <vt:lpstr>FB_5.48T_ALL_Non_Resident_Alien_Female</vt:lpstr>
      <vt:lpstr>FB_5.48T_ALL_Non_Resident_Alien_Male</vt:lpstr>
      <vt:lpstr>FB_5.48T_ALL_Pacific_Islander</vt:lpstr>
      <vt:lpstr>FB_5.48T_ALL_Pacific_Islander_Female</vt:lpstr>
      <vt:lpstr>FB_5.48T_ALL_Pacific_Islander_Male</vt:lpstr>
      <vt:lpstr>FB_5.48T_ALL_Race_Ethnicity_And_Sex</vt:lpstr>
      <vt:lpstr>FB_5.48T_ALL_Special_Populations</vt:lpstr>
      <vt:lpstr>FB_5.48T_ALL_Total</vt:lpstr>
      <vt:lpstr>FB_5.48T_ALL_Total_2</vt:lpstr>
      <vt:lpstr>FB_5.48T_ALL_Two_Or_More_Races</vt:lpstr>
      <vt:lpstr>FB_5.48T_ALL_Two_Or_More_Races_Female</vt:lpstr>
      <vt:lpstr>FB_5.48T_ALL_Two_Or_More_Races_Male</vt:lpstr>
      <vt:lpstr>FB_5.48T_ALL_Unknowns</vt:lpstr>
      <vt:lpstr>FB_5.48T_ALL_White</vt:lpstr>
      <vt:lpstr>FB_5.48T_ALL_White_Female</vt:lpstr>
      <vt:lpstr>FB_5.5.1T_BACH_EDUC_American_Indian</vt:lpstr>
      <vt:lpstr>FB_5.5.1T_BACH_EDUC_American_Indian_Female</vt:lpstr>
      <vt:lpstr>FB_5.5.1T_BACH_EDUC_American_Indian_Male</vt:lpstr>
      <vt:lpstr>FB_5.5.1T_BACH_EDUC_Asian</vt:lpstr>
      <vt:lpstr>FB_5.5.1T_BACH_EDUC_Asian_Female</vt:lpstr>
      <vt:lpstr>FB_5.5.1T_BACH_EDUC_Asian_Male</vt:lpstr>
      <vt:lpstr>FB_5.5.1T_BACH_EDUC_Black_African_American</vt:lpstr>
      <vt:lpstr>FB_5.5.1T_BACH_EDUC_Black_African_American_Female</vt:lpstr>
      <vt:lpstr>FB_5.5.1T_BACH_EDUC_Black_African_American_Male</vt:lpstr>
      <vt:lpstr>FB_5.5.1T_BACH_EDUC_College</vt:lpstr>
      <vt:lpstr>FB_5.5.1T_BACH_EDUC_College_2</vt:lpstr>
      <vt:lpstr>FB_5.5.1T_BACH_EDUC_College_Name</vt:lpstr>
      <vt:lpstr>FB_5.5.1T_BACH_EDUC_Disabled</vt:lpstr>
      <vt:lpstr>FB_5.5.1T_BACH_EDUC_Disadvantage</vt:lpstr>
      <vt:lpstr>FB_5.5.1T_BACH_EDUC_Hispanic_Latino</vt:lpstr>
      <vt:lpstr>FB_5.5.1T_BACH_EDUC_Hispanic_Latino_Female</vt:lpstr>
      <vt:lpstr>FB_5.5.1T_BACH_EDUC_Hispanic_Latino_Male</vt:lpstr>
      <vt:lpstr>FB_5.5.1T_BACH_EDUC_LEP</vt:lpstr>
      <vt:lpstr>FB_5.5.1T_BACH_EDUC_Non_Resident_Alien</vt:lpstr>
      <vt:lpstr>FB_5.5.1T_BACH_EDUC_Non_Resident_Alien_Female</vt:lpstr>
      <vt:lpstr>FB_5.5.1T_BACH_EDUC_Non_Resident_Alien_Male</vt:lpstr>
      <vt:lpstr>FB_5.5.1T_BACH_EDUC_Pacific_Islander</vt:lpstr>
      <vt:lpstr>FB_5.5.1T_BACH_EDUC_Pacific_Islander_Male</vt:lpstr>
      <vt:lpstr>FB_5.5.1T_BACH_EDUC_Pacific_Islaner_Female</vt:lpstr>
      <vt:lpstr>FB_5.5.1T_BACH_EDUC_Race_Ethnicity_And_Sex</vt:lpstr>
      <vt:lpstr>FB_5.5.1T_BACH_EDUC_Special_Populations</vt:lpstr>
      <vt:lpstr>FB_5.5.1T_BACH_EDUC_Total</vt:lpstr>
      <vt:lpstr>FB_5.5.1T_BACH_EDUC_Total_2</vt:lpstr>
      <vt:lpstr>FB_5.5.1T_BACH_EDUC_Two_Or_More_Races_</vt:lpstr>
      <vt:lpstr>FB_5.5.1T_BACH_EDUC_Two_Or_More_Races_Female</vt:lpstr>
      <vt:lpstr>FB_5.5.1T_BACH_EDUC_Two_Or_More_Races_Male</vt:lpstr>
      <vt:lpstr>FB_5.5.1T_BACH_EDUC_Unknowns</vt:lpstr>
      <vt:lpstr>FB_5.5.1T_BACH_EDUC_White</vt:lpstr>
      <vt:lpstr>FB_5.5.1T_BACH_EDUC_White_Female</vt:lpstr>
      <vt:lpstr>FB_5.5.1T_BACH_EDUC_White_Male</vt:lpstr>
      <vt:lpstr>FB_5.5.2T_BACH_NURSING_</vt:lpstr>
      <vt:lpstr>FB_5.5.2T_BACH_NURSING_American_Indian</vt:lpstr>
      <vt:lpstr>FB_5.5.2T_BACH_NURSING_American_Indian_Female</vt:lpstr>
      <vt:lpstr>FB_5.5.2T_BACH_NURSING_American_Indian_Male</vt:lpstr>
      <vt:lpstr>FB_5.5.2T_BACH_NURSING_Asian</vt:lpstr>
      <vt:lpstr>FB_5.5.2T_BACH_NURSING_Asian_Female</vt:lpstr>
      <vt:lpstr>FB_5.5.2T_BACH_NURSING_Asian_Male</vt:lpstr>
      <vt:lpstr>FB_5.5.2T_BACH_NURSING_Black_African_American_</vt:lpstr>
      <vt:lpstr>FB_5.5.2T_BACH_NURSING_Black_african_American_Female</vt:lpstr>
      <vt:lpstr>FB_5.5.2T_BACH_NURSING_Black_African_American_Male</vt:lpstr>
      <vt:lpstr>FB_5.5.2T_BACH_NURSING_College</vt:lpstr>
      <vt:lpstr>FB_5.5.2T_BACH_NURSING_College_2</vt:lpstr>
      <vt:lpstr>FB_5.5.2T_BACH_NURSING_College_Name</vt:lpstr>
      <vt:lpstr>FB_5.5.2T_BACH_NURSING_Disabled</vt:lpstr>
      <vt:lpstr>FB_5.5.2T_BACH_NURSING_DIsadvantage</vt:lpstr>
      <vt:lpstr>FB_5.5.2T_BACH_NURSING_Hispanic_Latino</vt:lpstr>
      <vt:lpstr>FB_5.5.2T_BACH_NURSING_Hispanic_Latino_Female</vt:lpstr>
      <vt:lpstr>FB_5.5.2T_BACH_NURSING_Hispanic_Latino_Male</vt:lpstr>
      <vt:lpstr>FB_5.5.2T_BACH_NURSING_LEP</vt:lpstr>
      <vt:lpstr>FB_5.5.2T_BACH_NURSING_Non_Resident_Alien</vt:lpstr>
      <vt:lpstr>FB_5.5.2T_BACH_NURSING_Non_Resident_Alien_Female</vt:lpstr>
      <vt:lpstr>FB_5.5.2T_BACH_NURSING_Non_Resident_Alien_Male</vt:lpstr>
      <vt:lpstr>FB_5.5.2T_BACH_NURSING_Pacific_Islander</vt:lpstr>
      <vt:lpstr>FB_5.5.2T_BACH_NURSING_Pacific_Islander_Female</vt:lpstr>
      <vt:lpstr>FB_5.5.2T_BACH_NURSING_Pacific_Islander_Male</vt:lpstr>
      <vt:lpstr>FB_5.5.2T_BACH_NURSING_Race_Ethnicity_And_Race</vt:lpstr>
      <vt:lpstr>FB_5.5.2T_BACH_NURSING_Special_Populations</vt:lpstr>
      <vt:lpstr>FB_5.5.2T_BACH_NURSING_Total</vt:lpstr>
      <vt:lpstr>FB_5.5.2T_BACH_NURSING_Total_2</vt:lpstr>
      <vt:lpstr>FB_5.5.2T_BACH_NURSING_Two_Or_More_races_</vt:lpstr>
      <vt:lpstr>FB_5.5.2T_BACH_NURSING_Two_Or_More_Races_Female</vt:lpstr>
      <vt:lpstr>FB_5.5.2T_BACH_NURSING_Two_Or_More_Races_Male</vt:lpstr>
      <vt:lpstr>FB_5.5.2T_BACH_NURSING_Unknowns</vt:lpstr>
      <vt:lpstr>FB_5.5.2T_BACH_NURSING_White</vt:lpstr>
      <vt:lpstr>FB_5.5.2T_BACH_NURSING_White_Female</vt:lpstr>
      <vt:lpstr>FB_5.5.2T_BACH_NURSING_White_Male</vt:lpstr>
      <vt:lpstr>FB_5.5.3T_BACH_OTHER_American_Female</vt:lpstr>
      <vt:lpstr>FB_5.5.3T_BACH_OTHER_American_Indian</vt:lpstr>
      <vt:lpstr>FB_5.5.3T_BACH_OTHER_American_Indian_Male</vt:lpstr>
      <vt:lpstr>FB_5.5.3T_BACH_OTHER_Asian</vt:lpstr>
      <vt:lpstr>FB_5.5.3T_BACH_OTHER_Asian_Female</vt:lpstr>
      <vt:lpstr>FB_5.5.3T_BACH_OTHER_Asian_Male</vt:lpstr>
      <vt:lpstr>FB_5.5.3T_BACH_OTHER_Black_African_American</vt:lpstr>
      <vt:lpstr>FB_5.5.3T_BACH_OTHER_Black_African_American_Female</vt:lpstr>
      <vt:lpstr>FB_5.5.3T_BACH_OTHER_Black_African_American_Male</vt:lpstr>
      <vt:lpstr>FB_5.5.3T_BACH_OTHER_College_2</vt:lpstr>
      <vt:lpstr>FB_5.5.3T_BACH_OTHER_College_Name</vt:lpstr>
      <vt:lpstr>FB_5.5.3T_BACH_OTHER_Disabled</vt:lpstr>
      <vt:lpstr>FB_5.5.3T_BACH_OTHER_Disadvantage</vt:lpstr>
      <vt:lpstr>FB_5.5.3T_BACH_OTHER_Hispanic_Latino_</vt:lpstr>
      <vt:lpstr>FB_5.5.3T_BACH_OTHER_Hispanic_Latino_Female</vt:lpstr>
      <vt:lpstr>FB_5.5.3T_BACH_OTHER_Hispanic_Latino_Male</vt:lpstr>
      <vt:lpstr>FB_5.5.3T_BACH_OTHER_LEP</vt:lpstr>
      <vt:lpstr>FB_5.5.3T_BACH_OTHER_Non_Resident_Alien</vt:lpstr>
      <vt:lpstr>FB_5.5.3T_BACH_OTHER_Non_Resident_Alien_Female</vt:lpstr>
      <vt:lpstr>FB_5.5.3T_BACH_OTHER_Non_Resident_Alien_Male</vt:lpstr>
      <vt:lpstr>FB_5.5.3T_BACH_OTHER_Pacific_Islander</vt:lpstr>
      <vt:lpstr>FB_5.5.3T_BACH_OTHER_Pacific_Islander_</vt:lpstr>
      <vt:lpstr>FB_5.5.3T_BACH_OTHER_Pacific_Islander_Female</vt:lpstr>
      <vt:lpstr>FB_5.5.3T_BACH_OTHER_Race_Ethnicity_and_Sex</vt:lpstr>
      <vt:lpstr>FB_5.5.3T_BACH_OTHER_Special_Poplations</vt:lpstr>
      <vt:lpstr>FB_5.5.3T_BACH_OTHER_Total_2</vt:lpstr>
      <vt:lpstr>FB_5.5.3T_BACH_OTHER_Total_3</vt:lpstr>
      <vt:lpstr>FB_5.5.3T_BACH_OTHER_Two_Or_More_Races</vt:lpstr>
      <vt:lpstr>FB_5.5.3T_BACH_OTHER_Two_Or_More_Races_Male</vt:lpstr>
      <vt:lpstr>FB_5.5.3T_BACH_OTHER_Two_OrMore_Races_Female</vt:lpstr>
      <vt:lpstr>FB_5.5.3T_BACH_OTHER_Unknowns</vt:lpstr>
      <vt:lpstr>FB_5.5.3T_BACH_OTHER_White</vt:lpstr>
      <vt:lpstr>FB_5.5.3T_BACH_OTHER_White_Male</vt:lpstr>
      <vt:lpstr>FB_5.5.3T_BACH_OTHER_White_male_2</vt:lpstr>
      <vt:lpstr>FB_5.5.4T_BACH_ALL_American_Indian</vt:lpstr>
      <vt:lpstr>FB_5.5.4T_BACH_ALL_American_Indian_Female</vt:lpstr>
      <vt:lpstr>FB_5.5.4T_BACH_ALL_American_Indian_Male</vt:lpstr>
      <vt:lpstr>FB_5.5.4T_BACH_ALL_Asian</vt:lpstr>
      <vt:lpstr>FB_5.5.4T_BACH_ALL_Asian_Female</vt:lpstr>
      <vt:lpstr>FB_5.5.4T_BACH_ALL_Asian_Male</vt:lpstr>
      <vt:lpstr>FB_5.5.4T_BACH_ALL_Black_African_American_</vt:lpstr>
      <vt:lpstr>FB_5.5.4T_BACH_ALL_Black_African_American_Female</vt:lpstr>
      <vt:lpstr>FB_5.5.4T_BACH_ALL_Black_Africna_American_Male</vt:lpstr>
      <vt:lpstr>FB_5.5.4T_BACH_ALL_College</vt:lpstr>
      <vt:lpstr>FB_5.5.4T_BACH_ALL_College_2</vt:lpstr>
      <vt:lpstr>FB_5.5.4T_BACH_ALL_College_Name</vt:lpstr>
      <vt:lpstr>FB_5.5.4T_BACH_ALL_Disabled</vt:lpstr>
      <vt:lpstr>FB_5.5.4T_BACH_ALL_Disadvantage</vt:lpstr>
      <vt:lpstr>FB_5.5.4T_BACH_ALL_Hispanic_Latino</vt:lpstr>
      <vt:lpstr>FB_5.5.4T_BACH_ALL_Hispanic_Latino_Female</vt:lpstr>
      <vt:lpstr>FB_5.5.4T_BACH_ALL_Hispanic_Latino_Male</vt:lpstr>
      <vt:lpstr>FB_5.5.4T_BACH_ALL_LEP</vt:lpstr>
      <vt:lpstr>FB_5.5.4T_BACH_ALL_Non_Resident_Alien</vt:lpstr>
      <vt:lpstr>FB_5.5.4T_BACH_ALL_Non_Resident_Alien_Female</vt:lpstr>
      <vt:lpstr>FB_5.5.4T_BACH_ALL_Non_Resident_Alien_Male</vt:lpstr>
      <vt:lpstr>FB_5.5.4T_BACH_ALL_Pacific_Islander</vt:lpstr>
      <vt:lpstr>FB_5.5.4T_BACH_ALL_Pacific_Islander_Female</vt:lpstr>
      <vt:lpstr>FB_5.5.4T_BACH_ALL_Pacific_Islander_Male</vt:lpstr>
      <vt:lpstr>FB_5.5.4T_BACH_ALL_Race_Ethnicity_And_Sex</vt:lpstr>
      <vt:lpstr>FB_5.5.4T_BACH_ALL_Special_Populations</vt:lpstr>
      <vt:lpstr>FB_5.5.4T_BACH_ALL_Total_2</vt:lpstr>
      <vt:lpstr>FB_5.5.4T_BACH_ALL_Total_3</vt:lpstr>
      <vt:lpstr>FB_5.5.4T_BACH_ALL_Two_Or_More_Races</vt:lpstr>
      <vt:lpstr>FB_5.5.4T_BACH_ALL_Two_Or_More_Races_Female</vt:lpstr>
      <vt:lpstr>FB_5.5.4T_BACH_ALL_Two_Or_More_Races_Male_Male</vt:lpstr>
      <vt:lpstr>FB_5.5.4T_BACH_ALL_Unknowns</vt:lpstr>
      <vt:lpstr>FB_5.5.4T_BACH_ALL_White</vt:lpstr>
      <vt:lpstr>FB_5.5.4T_BACH_ALL_White_Female</vt:lpstr>
      <vt:lpstr>FB_5.5.4T_BACH_ALL_White_Male</vt:lpstr>
      <vt:lpstr>FB_6.1T_EMP_HDCT_BY_OCCUP_Sum</vt:lpstr>
      <vt:lpstr>FB_6.2T_EMP_HDCT_Other</vt:lpstr>
      <vt:lpstr>FB_6.2T_EMP_HDCT_Total_2</vt:lpstr>
      <vt:lpstr>FB_6.2T_EMP_HDCT_Year</vt:lpstr>
      <vt:lpstr>FB_6.3T_EMP_HDCT_DEMOG_Black_African_American</vt:lpstr>
      <vt:lpstr>FB_6.3T_EMP_HDCT_DEMOG_Black_African_American_Female</vt:lpstr>
      <vt:lpstr>FB_6.3T_EMP_HDCT_DEMOG_Black_African_American_Male</vt:lpstr>
      <vt:lpstr>FB_6.3T_EMP_HDCT_DEMOG_Hispanic_Latino_Female</vt:lpstr>
      <vt:lpstr>FB_6.3T_EMP_HDCT_DEMOG_Hispanic_Latino_Male</vt:lpstr>
      <vt:lpstr>FB_6.3T_EMP_HDCT_DEMOG_Other</vt:lpstr>
      <vt:lpstr>FB_6.3T_EMP_HDCT_DEMOG_Other_Female</vt:lpstr>
      <vt:lpstr>FB_6.3T_EMP_HDCT_DEMOG_Other_male</vt:lpstr>
      <vt:lpstr>FB_6.3T_EMP_HDCT_DEMOG_Total</vt:lpstr>
      <vt:lpstr>FB_6.3T_EMP_HDCT_DEMOG_White</vt:lpstr>
      <vt:lpstr>FB_6.3T_EMP_HDCT_DEMOG_White_Female</vt:lpstr>
      <vt:lpstr>FB_6.3T_EMP_HDCT_DEMOG_White_Male</vt:lpstr>
      <vt:lpstr>FB_6.4T_EMP_HDCT_OCC_ACT_DEMOG_Black_African_American</vt:lpstr>
      <vt:lpstr>FB_6.4T_EMP_HDCT_OCC_ACT_DEMOG_Black_African_American_2</vt:lpstr>
      <vt:lpstr>FB_6.4T_EMP_HDCT_OCC_ACT_DEMOG_Category</vt:lpstr>
      <vt:lpstr>FB_6.4T_EMP_HDCT_OCC_ACT_DEMOG_Female</vt:lpstr>
      <vt:lpstr>FB_6.4T_EMP_HDCT_OCC_ACT_DEMOG_Female_2</vt:lpstr>
      <vt:lpstr>FB_6.4T_EMP_HDCT_OCC_ACT_DEMOG_Female_Hispanic_Latino</vt:lpstr>
      <vt:lpstr>FB_6.4T_EMP_HDCT_OCC_ACT_DEMOG_Female_Other</vt:lpstr>
      <vt:lpstr>FB_6.4T_EMP_HDCT_OCC_ACT_DEMOG_Hashtag</vt:lpstr>
      <vt:lpstr>FB_6.4T_EMP_HDCT_OCC_ACT_DEMOG_Hashtag_2</vt:lpstr>
      <vt:lpstr>FB_6.4T_EMP_HDCT_OCC_ACT_DEMOG_Hashtag_3</vt:lpstr>
      <vt:lpstr>FB_6.4T_EMP_HDCT_OCC_ACT_DEMOG_Hashtag_4</vt:lpstr>
      <vt:lpstr>FB_6.4T_EMP_HDCT_OCC_ACT_DEMOG_Hispanic_Latino</vt:lpstr>
      <vt:lpstr>FB_6.4T_EMP_HDCT_OCC_ACT_DEMOG_Hispanic_latino_2</vt:lpstr>
      <vt:lpstr>FB_6.4T_EMP_HDCT_OCC_ACT_DEMOG_Male</vt:lpstr>
      <vt:lpstr>FB_6.4T_EMP_HDCT_OCC_ACT_DEMOG_Male_White</vt:lpstr>
      <vt:lpstr>FB_6.4T_EMP_HDCT_OCC_ACT_DEMOG_Other</vt:lpstr>
      <vt:lpstr>FB_6.4T_EMP_HDCT_OCC_ACT_DEMOG_Other_2</vt:lpstr>
      <vt:lpstr>FB_6.4T_EMP_HDCT_OCC_ACT_DEMOG_percent</vt:lpstr>
      <vt:lpstr>FB_6.4T_EMP_HDCT_OCC_ACT_DEMOG_Percent_2</vt:lpstr>
      <vt:lpstr>FB_6.4T_EMP_HDCT_OCC_ACT_DEMOG_Percent_4</vt:lpstr>
      <vt:lpstr>FB_6.4T_EMP_HDCT_OCC_ACT_DEMOG_Percent_5</vt:lpstr>
      <vt:lpstr>FB_6.4T_EMP_HDCT_OCC_ACT_DEMOG_Toatl</vt:lpstr>
      <vt:lpstr>FB_6.4T_EMP_HDCT_OCC_ACT_DEMOG_White</vt:lpstr>
      <vt:lpstr>FB_6.4T_EMP_HDCT_OCC_ACT_DEMOG_White_Black_African_American</vt:lpstr>
      <vt:lpstr>FB_6.5T_AVG_SAL_FT_INSTBY_SEM_Number</vt:lpstr>
      <vt:lpstr>FB_6.5T_AVG_SAL_FT_INSTBY_SEM_Number_2</vt:lpstr>
      <vt:lpstr>FB_6.5T_AVG_SAL_FT_INSTBY_SEM_Number_3</vt:lpstr>
      <vt:lpstr>FB_6.5T_AVG_SAL_FT_INSTBY_SEM_Salary</vt:lpstr>
      <vt:lpstr>FB_6.5T_AVG_SAL_FT_INSTBY_SEM_Salary_3</vt:lpstr>
      <vt:lpstr>FB_6.5T_AVG_SAL_FT_INSTBY_SEM_Salery_2</vt:lpstr>
      <vt:lpstr>FB_6.5T_AVG_SAL_FT_INSTBY_SEM_Year</vt:lpstr>
      <vt:lpstr>FB_6.6T_EMPLOYED_BY_COLL_BY_SEM_2.0_Semester</vt:lpstr>
      <vt:lpstr>FB_6.6T_EMPLOYED_BY_COLL_BY_SEM_2.0_Semester_Equivalent</vt:lpstr>
      <vt:lpstr>FB_6.6T_EMPLOYED_BY_COLL_BY_SEM_2.5_Semester</vt:lpstr>
      <vt:lpstr>FB_6.6T_EMPLOYED_BY_COLL_BY_SEM_3.0_Semester</vt:lpstr>
      <vt:lpstr>FB_6.6T_EMPLOYED_BY_COLL_BY_SEM_Change</vt:lpstr>
      <vt:lpstr>FB_6.6T_EMPLOYED_BY_COLL_BY_SEM_College</vt:lpstr>
      <vt:lpstr>FB_6.6T_EMPLOYED_BY_COLL_BY_SEM_College_Name</vt:lpstr>
      <vt:lpstr>FB_6.6T_EMPLOYED_BY_COLL_BY_SEM_Number</vt:lpstr>
      <vt:lpstr>FB_6.6T_EMPLOYED_BY_COLL_BY_SEM_Number_2</vt:lpstr>
      <vt:lpstr>FB_6.6T_EMPLOYED_BY_COLL_BY_SEM_Number_3</vt:lpstr>
      <vt:lpstr>FB_6.6T_EMPLOYED_BY_COLL_BY_SEM_Number_4</vt:lpstr>
      <vt:lpstr>FB_6.6T_EMPLOYED_BY_COLL_BY_SEM_Salary</vt:lpstr>
      <vt:lpstr>FB_6.6T_EMPLOYED_BY_COLL_BY_SEM_Salary_2</vt:lpstr>
      <vt:lpstr>FB_6.6T_EMPLOYED_BY_COLL_BY_SEM_Salary_3</vt:lpstr>
      <vt:lpstr>FB_6.6T_EMPLOYED_BY_COLL_BY_SEM_Salary_4</vt:lpstr>
      <vt:lpstr>FB_6.7T_AVG_SAL_FT_INST_DEG_Advanced_Number</vt:lpstr>
      <vt:lpstr>FB_6.7T_AVG_SAL_FT_INST_DEG_Advanced_Salary</vt:lpstr>
      <vt:lpstr>FB_6.7T_AVG_SAL_FT_INST_DEG_Associate_Number</vt:lpstr>
      <vt:lpstr>FB_6.7T_AVG_SAL_FT_INST_DEG_Associate_Salary</vt:lpstr>
      <vt:lpstr>FB_6.7T_AVG_SAL_FT_INST_DEG_Bachelors_Salary</vt:lpstr>
      <vt:lpstr>FB_6.7T_AVG_SAL_FT_INST_DEG_Bachrlors_Number</vt:lpstr>
      <vt:lpstr>FB_6.7T_AVG_SAL_FT_INST_DEG_College</vt:lpstr>
      <vt:lpstr>FB_6.7T_AVG_SAL_FT_INST_DEG_College_Name</vt:lpstr>
      <vt:lpstr>FB_6.7T_AVG_SAL_FT_INST_DEG_Doctarate_Number</vt:lpstr>
      <vt:lpstr>FB_6.7T_AVG_SAL_FT_INST_DEG_Doctorate_Salary</vt:lpstr>
      <vt:lpstr>FB_6.7T_AVG_SAL_FT_INST_DEG_Less_Than_Associate</vt:lpstr>
      <vt:lpstr>FB_6.7T_AVG_SAL_FT_INST_DEG_Less_Then_Associate_Salary</vt:lpstr>
      <vt:lpstr>FB_6.7T_AVG_SAL_FT_INST_DEG_Master</vt:lpstr>
      <vt:lpstr>FB_6.7T_AVG_SAL_FT_INST_DEG_Master_Salary</vt:lpstr>
      <vt:lpstr>FB_6.7T_AVG_SAL_FT_INST_DEG_Other</vt:lpstr>
      <vt:lpstr>FB_6.7T_AVG_SAL_FT_INST_DEG_Other_Number</vt:lpstr>
      <vt:lpstr>FB_6.7T_AVG_SAL_FT_INST_DEG_Other_Salary</vt:lpstr>
      <vt:lpstr>FB_6.7T_AVG_SAL_FT_INST_DEG_Total</vt:lpstr>
      <vt:lpstr>FB_6.7T_AVG_SAL_FT_INST_DEG_Unknown_Not_Applicable</vt:lpstr>
      <vt:lpstr>FB_6.7T_AVG_SAL_FT_INST_DEG_Unknown_Not_Applicable_Salary</vt:lpstr>
      <vt:lpstr>FB_7.10T_STUDENT_FEES_LL_College</vt:lpstr>
      <vt:lpstr>FB_7.10T_STUDENT_FEES_LL_Fall_2022_And_Fall_2023</vt:lpstr>
      <vt:lpstr>FB_7.10T_STUDENT_FEES_LL_Non_Resident_Students_Percent_Increase</vt:lpstr>
      <vt:lpstr>FB_7.10T_STUDENT_FEES_LL_Nonresident_Student_Fall_2023_Actual_Fees</vt:lpstr>
      <vt:lpstr>FB_7.10T_STUDENT_FEES_LL_Nonresident_Students</vt:lpstr>
      <vt:lpstr>FB_7.10T_STUDENT_FEES_LL_Nonresident_Students_Fall_2022_Actual_Fees</vt:lpstr>
      <vt:lpstr>FB_7.10T_STUDENT_FEES_LL_Resident_And_Nonresident_Student_Fees_By_College</vt:lpstr>
      <vt:lpstr>FB_7.10T_STUDENT_FEES_LL_Resident_Studenst_Fall_2023_Actual_Fees</vt:lpstr>
      <vt:lpstr>FB_7.10T_STUDENT_FEES_LL_Resident_Students</vt:lpstr>
      <vt:lpstr>FB_7.10T_STUDENT_FEES_LL_Resident_Students_Fall_2022_Actual_Fees</vt:lpstr>
      <vt:lpstr>FB_7.10T_STUDENT_FEES_LL_Resident_Students_Percent_Increase</vt:lpstr>
      <vt:lpstr>FB_7.10T_STUDENT_FEES_LL_Student_Fees_Comparison_For_Lower_Level_Credit_Programs</vt:lpstr>
      <vt:lpstr>FB_7.10T_STUDENT_FEES_LL_The_Florida_College_System</vt:lpstr>
      <vt:lpstr>FB_7.11T_STUDENT_FEES_BACC_RES_2023_Fees_For_Academic_Year_30_Hours</vt:lpstr>
      <vt:lpstr>FB_7.11T_STUDENT_FEES_BACC_RES_Baccalaurate_Degree_Programs</vt:lpstr>
      <vt:lpstr>FB_7.11T_STUDENT_FEES_BACC_RES_Capital_Improvement_Fee</vt:lpstr>
      <vt:lpstr>FB_7.11T_STUDENT_FEES_BACC_RES_College</vt:lpstr>
      <vt:lpstr>FB_7.11T_STUDENT_FEES_BACC_RES_Fee_Per_Credit_Hour</vt:lpstr>
      <vt:lpstr>FB_7.11T_STUDENT_FEES_BACC_RES_Resident_Students</vt:lpstr>
      <vt:lpstr>FB_7.11T_STUDENT_FEES_BACC_RES_Student_Activity_Fee</vt:lpstr>
      <vt:lpstr>FB_7.11T_STUDENT_FEES_BACC_RES_Student_Aid_Financial_Fee</vt:lpstr>
      <vt:lpstr>FB_7.11T_STUDENT_FEES_BACC_RES_Student_Fees_For_Fall_2023_24</vt:lpstr>
      <vt:lpstr>FB_7.11T_STUDENT_FEES_BACC_RES_Technology_Fee</vt:lpstr>
      <vt:lpstr>FB_7.11T_STUDENT_FEES_BACC_RES_The_Florida_College_System</vt:lpstr>
      <vt:lpstr>FB_7.11T_STUDENT_FEES_BACC_RES_Total</vt:lpstr>
      <vt:lpstr>FB_7.11T_STUDENT_FEES_BACC_RES_Tuition</vt:lpstr>
      <vt:lpstr>FB_7.12T_STUDENT_FEES_BACC_NR_2023_Fees_For_academic_Year_30_Hours</vt:lpstr>
      <vt:lpstr>FB_7.12T_STUDENT_FEES_BACC_NR_Baccalaurate_Degree_Programs</vt:lpstr>
      <vt:lpstr>FB_7.12T_STUDENT_FEES_BACC_NR_Capital_Improvement_Fee</vt:lpstr>
      <vt:lpstr>FB_7.12T_STUDENT_FEES_BACC_NR_College</vt:lpstr>
      <vt:lpstr>FB_7.12T_STUDENT_FEES_BACC_NR_Fee_Per_Credit_Hour</vt:lpstr>
      <vt:lpstr>FB_7.12T_STUDENT_FEES_BACC_NR_Nonresident_Students</vt:lpstr>
      <vt:lpstr>FB_7.12T_STUDENT_FEES_BACC_NR_Out_Of_State_Fee</vt:lpstr>
      <vt:lpstr>FB_7.12T_STUDENT_FEES_BACC_NR_Student_Activity_Fee</vt:lpstr>
      <vt:lpstr>FB_7.12T_STUDENT_FEES_BACC_NR_Student_Fees_For_Fall_2023_24</vt:lpstr>
      <vt:lpstr>FB_7.12T_STUDENT_FEES_BACC_NR_Student_Financial_Aid_Fee</vt:lpstr>
      <vt:lpstr>FB_7.12T_STUDENT_FEES_BACC_NR_Technology_Fee</vt:lpstr>
      <vt:lpstr>FB_7.12T_STUDENT_FEES_BACC_NR_The_Florida_College_System</vt:lpstr>
      <vt:lpstr>FB_7.12T_STUDENT_FEES_BACC_NR_Total</vt:lpstr>
      <vt:lpstr>FB_7.12T_STUDENT_FEES_BACC_NR_Tuition</vt:lpstr>
      <vt:lpstr>FB_7.13T_STUDENT_FEES_BACC_Fall_2022_And_Fall_2023</vt:lpstr>
      <vt:lpstr>FB_7.13T_STUDENT_FEES_BACC_Resident_And_Nonresident_Student_Fees_By_College</vt:lpstr>
      <vt:lpstr>FB_7.13T_STUDENT_FEES_BACC_Student_Fees_Comparsion_For_Baccalaureate_Degree_programs</vt:lpstr>
      <vt:lpstr>FB_7.13T_STUDENT_FEES_BACC_The_Florida_College_System</vt:lpstr>
      <vt:lpstr>FB_7.2T_OP_BUDG_FUND_HIST_Table_7.2T</vt:lpstr>
      <vt:lpstr>FB_7.3T_and_7.4T_COST_ANALYSIS_2022_23_Annual_Cost_Reports_Analysis</vt:lpstr>
      <vt:lpstr>FB_7.3T_and_7.4T_COST_ANALYSIS_Expenditures_By_Function</vt:lpstr>
      <vt:lpstr>FB_7.3T_and_7.4T_COST_ANALYSIS_The_Florida_College_system</vt:lpstr>
      <vt:lpstr>FB_7.5T_CA_EXP_BY_CAT_2022_23_Annual_Cost_Analysis</vt:lpstr>
      <vt:lpstr>FB_7.5T_CA_EXP_BY_CAT_Expenditures_By_Category</vt:lpstr>
      <vt:lpstr>FB_7.5T_CA_EXP_BY_CAT_The_Florida_College_System</vt:lpstr>
      <vt:lpstr>FB_7.6T_COST_ANALYSIS_SUMM_The_Florida_College_System</vt:lpstr>
      <vt:lpstr>FB_7.7T_COST_ANALYSIS_EXP_BY_CR_2022_23_Annual_Cost_Analysis</vt:lpstr>
      <vt:lpstr>FB_7.7T_COST_ANALYSIS_EXP_BY_CR_Expenditures_Per_Credit_Hour</vt:lpstr>
      <vt:lpstr>FB_7.7T_COST_ANALYSIS_EXP_BY_CR_The_Florida_College_System</vt:lpstr>
      <vt:lpstr>FB_7.8T_STUDENT_FEES_LL_RES_Fee_Per_Credit_Hour</vt:lpstr>
      <vt:lpstr>FB_7.8T_STUDENT_FEES_LL_RES_Lower_Level_Credit_Programs</vt:lpstr>
      <vt:lpstr>FB_7.8T_STUDENT_FEES_LL_RES_Resident_students</vt:lpstr>
      <vt:lpstr>FB_7.8T_STUDENT_FEES_LL_RES_Student_Fees_For_Fall_2023_24</vt:lpstr>
      <vt:lpstr>FB_7.8T_STUDENT_FEES_LL_RES_The_Florida_College_system</vt:lpstr>
      <vt:lpstr>FB_7.9T_STUDENT_FEES_LL_NR_2023_Fees_For_Academic_Year_30_Hours</vt:lpstr>
      <vt:lpstr>FB_7.9T_STUDENT_FEES_LL_NR_Caital_Improvement_Fee</vt:lpstr>
      <vt:lpstr>FB_7.9T_STUDENT_FEES_LL_NR_College</vt:lpstr>
      <vt:lpstr>FB_7.9T_STUDENT_FEES_LL_NR_Fee_Per_Crdit_Hour</vt:lpstr>
      <vt:lpstr>FB_7.9T_STUDENT_FEES_LL_NR_Financial_Aid_Fee</vt:lpstr>
      <vt:lpstr>FB_7.9T_STUDENT_FEES_LL_NR_Lower_Level_Credit_Programs</vt:lpstr>
      <vt:lpstr>FB_7.9T_STUDENT_FEES_LL_NR_Nonresident_Students</vt:lpstr>
      <vt:lpstr>FB_7.9T_STUDENT_FEES_LL_NR_Out_Of_State_Fee</vt:lpstr>
      <vt:lpstr>FB_7.9T_STUDENT_FEES_LL_NR_Student_Activity_Fee</vt:lpstr>
      <vt:lpstr>FB_7.9T_STUDENT_FEES_LL_NR_Student_Fees_For_Fall_2023_24</vt:lpstr>
      <vt:lpstr>FB_7.9T_STUDENT_FEES_LL_NR_Technology_Fee</vt:lpstr>
      <vt:lpstr>FB_7.9T_STUDENT_FEES_LL_NR_The_Florida_College_System</vt:lpstr>
      <vt:lpstr>FB_7.9T_STUDENT_FEES_LL_NR_Total</vt:lpstr>
      <vt:lpstr>FB_7.9T_STUDENT_FEES_LL_NR_Tuition</vt:lpstr>
      <vt:lpstr>FB1.2T_FALL_HDCT_RACE_Total_Percentage</vt:lpstr>
      <vt:lpstr>FB1.4FALL_HDCT_COLL_RACE_SEX_Black_African_American</vt:lpstr>
      <vt:lpstr>Federal_Stabilization_Funds</vt:lpstr>
      <vt:lpstr>Federalstabfunds</vt:lpstr>
      <vt:lpstr>Female</vt:lpstr>
      <vt:lpstr>FGC</vt:lpstr>
      <vt:lpstr>FINANCIAL_AID_FEE</vt:lpstr>
      <vt:lpstr>Financial_Information</vt:lpstr>
      <vt:lpstr>First_Time_First_Year</vt:lpstr>
      <vt:lpstr>First_Time_Transfer</vt:lpstr>
      <vt:lpstr>FJAX</vt:lpstr>
      <vt:lpstr>FKEY</vt:lpstr>
      <vt:lpstr>Florida_College_System</vt:lpstr>
      <vt:lpstr>FSW</vt:lpstr>
      <vt:lpstr>FTE_Enrollment</vt:lpstr>
      <vt:lpstr>FTE_ENROLLMENT__FUNDED__LOWER_AND_UPPER_DIVISION</vt:lpstr>
      <vt:lpstr>FTE_ENROLLMENT__FUNDED__LOWER_DIVISION</vt:lpstr>
      <vt:lpstr>FTE_ENROLLMENT_BY_DISCIPLINE__FUNDED__LOWER_AND_UPPER_DIVISION</vt:lpstr>
      <vt:lpstr>FTEEnrollment</vt:lpstr>
      <vt:lpstr>FULL_TIME</vt:lpstr>
      <vt:lpstr>FULLTIME4</vt:lpstr>
      <vt:lpstr>FUNDED_STUDENTS_ENROLLED_IN_A_COURSE</vt:lpstr>
      <vt:lpstr>Funded_Students_Enrolled_in_a_Course___All___Lower_Division_Non_Credit_and_Upper_Division</vt:lpstr>
      <vt:lpstr>Funded_Students_Enrolled_in_a_Course___Lower_Division_Non_Credit</vt:lpstr>
      <vt:lpstr>Funded_Students_Enrolled_in_a_Course___Upper_Division</vt:lpstr>
      <vt:lpstr>GED_PREP</vt:lpstr>
      <vt:lpstr>General_Revenue</vt:lpstr>
      <vt:lpstr>GeneralRevenue</vt:lpstr>
      <vt:lpstr>GRAND_TOTAL</vt:lpstr>
      <vt:lpstr>GRANDTOTAL1</vt:lpstr>
      <vt:lpstr>grandtotal123</vt:lpstr>
      <vt:lpstr>GRANDTOTAL4</vt:lpstr>
      <vt:lpstr>GULF</vt:lpstr>
      <vt:lpstr>Health</vt:lpstr>
      <vt:lpstr>Hearing</vt:lpstr>
      <vt:lpstr>HILL</vt:lpstr>
      <vt:lpstr>Hispanic</vt:lpstr>
      <vt:lpstr>Hispanic__Latino</vt:lpstr>
      <vt:lpstr>Hispanic_3</vt:lpstr>
      <vt:lpstr>Hispanic_Female</vt:lpstr>
      <vt:lpstr>Hispanic_Latino</vt:lpstr>
      <vt:lpstr>Hispanic_Male</vt:lpstr>
      <vt:lpstr>Hispanic_Percentage</vt:lpstr>
      <vt:lpstr>hispanic_Sum</vt:lpstr>
      <vt:lpstr>'FB 7.14T FACILITIES'!IDX</vt:lpstr>
      <vt:lpstr>Inactive</vt:lpstr>
      <vt:lpstr>Inactive_Programs</vt:lpstr>
      <vt:lpstr>'FB 7.13T STUDENT FEES BACC'!increase</vt:lpstr>
      <vt:lpstr>increase</vt:lpstr>
      <vt:lpstr>INDR</vt:lpstr>
      <vt:lpstr>Industrial</vt:lpstr>
      <vt:lpstr>INSTITUTIONAL_SUPPORT</vt:lpstr>
      <vt:lpstr>INSTITUTIONAL1</vt:lpstr>
      <vt:lpstr>Instructional</vt:lpstr>
      <vt:lpstr>Intellectual_Disability</vt:lpstr>
      <vt:lpstr>Learning</vt:lpstr>
      <vt:lpstr>LEP</vt:lpstr>
      <vt:lpstr>Less_than_Associate</vt:lpstr>
      <vt:lpstr>Life_Long_Learning</vt:lpstr>
      <vt:lpstr>lltuitionres</vt:lpstr>
      <vt:lpstr>Lottery_Funds</vt:lpstr>
      <vt:lpstr>Lotteryfunds</vt:lpstr>
      <vt:lpstr>LOWER_LEVEL_ADVANCED___PROFESSIONAL</vt:lpstr>
      <vt:lpstr>LOWER_NON_CREDIT</vt:lpstr>
      <vt:lpstr>LOWER5</vt:lpstr>
      <vt:lpstr>LSSC</vt:lpstr>
      <vt:lpstr>LTRCY_EAP</vt:lpstr>
      <vt:lpstr>Male</vt:lpstr>
      <vt:lpstr>Marketing</vt:lpstr>
      <vt:lpstr>Masters</vt:lpstr>
      <vt:lpstr>Mental</vt:lpstr>
      <vt:lpstr>MIAM</vt:lpstr>
      <vt:lpstr>Minorities</vt:lpstr>
      <vt:lpstr>NFLA</vt:lpstr>
      <vt:lpstr>Non_Deg_Cert_Seeking</vt:lpstr>
      <vt:lpstr>Non_Degree_Seeking</vt:lpstr>
      <vt:lpstr>Non_Instructional</vt:lpstr>
      <vt:lpstr>Non_Resident_Alien</vt:lpstr>
      <vt:lpstr>Non_Resident_Alien_Male</vt:lpstr>
      <vt:lpstr>Non_Resident_Alien_Percentage</vt:lpstr>
      <vt:lpstr>Non_Resident_Alien_Sum</vt:lpstr>
      <vt:lpstr>noninstr1</vt:lpstr>
      <vt:lpstr>NONINSTR5</vt:lpstr>
      <vt:lpstr>nonrescifee</vt:lpstr>
      <vt:lpstr>nonrescip</vt:lpstr>
      <vt:lpstr>nonrescollege</vt:lpstr>
      <vt:lpstr>nonresfees23</vt:lpstr>
      <vt:lpstr>nonresincrease</vt:lpstr>
      <vt:lpstr>nonresoosfee</vt:lpstr>
      <vt:lpstr>nonressafee</vt:lpstr>
      <vt:lpstr>nonressfafee</vt:lpstr>
      <vt:lpstr>nonrestechfee</vt:lpstr>
      <vt:lpstr>nonrestotal</vt:lpstr>
      <vt:lpstr>nonrestuition</vt:lpstr>
      <vt:lpstr>Number</vt:lpstr>
      <vt:lpstr>Number_of_Sites</vt:lpstr>
      <vt:lpstr>NWFC</vt:lpstr>
      <vt:lpstr>Occupation</vt:lpstr>
      <vt:lpstr>Occupational_Activity</vt:lpstr>
      <vt:lpstr>of_Total</vt:lpstr>
      <vt:lpstr>Other</vt:lpstr>
      <vt:lpstr>Other_Minority</vt:lpstr>
      <vt:lpstr>Other_Minority_2</vt:lpstr>
      <vt:lpstr>Other_Minority_Female</vt:lpstr>
      <vt:lpstr>Other_Minority_Male</vt:lpstr>
      <vt:lpstr>Other_Minority_Percentage</vt:lpstr>
      <vt:lpstr>Other_Minority_Sum</vt:lpstr>
      <vt:lpstr>other1</vt:lpstr>
      <vt:lpstr>other12</vt:lpstr>
      <vt:lpstr>OUT_OF_STATE__FEE</vt:lpstr>
      <vt:lpstr>OUT_OF_STATE_FEE</vt:lpstr>
      <vt:lpstr>Owned_Total_Gross_Square_Feet</vt:lpstr>
      <vt:lpstr>Pacific</vt:lpstr>
      <vt:lpstr>Pacific_Islander</vt:lpstr>
      <vt:lpstr>PALM</vt:lpstr>
      <vt:lpstr>PART_TIME</vt:lpstr>
      <vt:lpstr>PARTTIME4</vt:lpstr>
      <vt:lpstr>PASC</vt:lpstr>
      <vt:lpstr>PENS</vt:lpstr>
      <vt:lpstr>percent</vt:lpstr>
      <vt:lpstr>percentageincrease</vt:lpstr>
      <vt:lpstr>Personnel_Expense__Full_Time</vt:lpstr>
      <vt:lpstr>Personnel_Expense__Part_Time</vt:lpstr>
      <vt:lpstr>personnelexp1ft</vt:lpstr>
      <vt:lpstr>personnelexppt</vt:lpstr>
      <vt:lpstr>Physical</vt:lpstr>
      <vt:lpstr>PLANT_OPER.__MAINTENANCE</vt:lpstr>
      <vt:lpstr>PLANT1</vt:lpstr>
      <vt:lpstr>Points_of_Interest</vt:lpstr>
      <vt:lpstr>Points_of_Interest_Tab_2</vt:lpstr>
      <vt:lpstr>POLK</vt:lpstr>
      <vt:lpstr>Post_baccalaureate_programs</vt:lpstr>
      <vt:lpstr>POST_SECONDARY_ADULT_VOCATIONAL</vt:lpstr>
      <vt:lpstr>Post_Secondary_Vocational</vt:lpstr>
      <vt:lpstr>post_seconday</vt:lpstr>
      <vt:lpstr>POST5</vt:lpstr>
      <vt:lpstr>POSTSEC_ADULT_VOC</vt:lpstr>
      <vt:lpstr>POSTSEC_VOC</vt:lpstr>
      <vt:lpstr>POSTSEC5</vt:lpstr>
      <vt:lpstr>postsecondadultvoc</vt:lpstr>
      <vt:lpstr>postsecondary</vt:lpstr>
      <vt:lpstr>postsecondary_adult_vocation</vt:lpstr>
      <vt:lpstr>Postsecondary_Adult_Vocational</vt:lpstr>
      <vt:lpstr>POSTSECONDVOC8</vt:lpstr>
      <vt:lpstr>postsecvocational</vt:lpstr>
      <vt:lpstr>POSTSECVOCATIONAL8</vt:lpstr>
      <vt:lpstr>'FB 7.10T STUDENT FEES LL '!Print_Area</vt:lpstr>
      <vt:lpstr>'FB 7.11T STUDENT FEES BACC RES'!Print_Area</vt:lpstr>
      <vt:lpstr>'FB 7.12T STUDENT FEES BACC NR'!Print_Area</vt:lpstr>
      <vt:lpstr>'FB 7.13T STUDENT FEES BACC'!Print_Area</vt:lpstr>
      <vt:lpstr>'FB 7.14T FACILITIES'!Print_Area</vt:lpstr>
      <vt:lpstr>'FB 7.1T OP EXP'!Print_Area</vt:lpstr>
      <vt:lpstr>'FB 7.2T OP BUDG FUND HIST'!Print_Area</vt:lpstr>
      <vt:lpstr>'FB 7.7T COST ANALYSIS EXP BY CR'!Print_Area</vt:lpstr>
      <vt:lpstr>'FB 7.8T STUDENT FEES LL RES'!Print_Area</vt:lpstr>
      <vt:lpstr>'FB 7.9T STUDENT FEES LL NR'!Print_Area</vt:lpstr>
      <vt:lpstr>'Table of Contents'!Print_Area</vt:lpstr>
      <vt:lpstr>Professional</vt:lpstr>
      <vt:lpstr>Program_Enrollment</vt:lpstr>
      <vt:lpstr>Programs___2022_23</vt:lpstr>
      <vt:lpstr>psav2</vt:lpstr>
      <vt:lpstr>psave12</vt:lpstr>
      <vt:lpstr>psv1_2</vt:lpstr>
      <vt:lpstr>psvk</vt:lpstr>
      <vt:lpstr>Public__Service</vt:lpstr>
      <vt:lpstr>Public_Service</vt:lpstr>
      <vt:lpstr>Race_Ethnicity</vt:lpstr>
      <vt:lpstr>Race_Ethnicity_and_Sex</vt:lpstr>
      <vt:lpstr>Rec_and_Leisure</vt:lpstr>
      <vt:lpstr>Reporting_Year</vt:lpstr>
      <vt:lpstr>ReportingYear</vt:lpstr>
      <vt:lpstr>rescifee</vt:lpstr>
      <vt:lpstr>rescip</vt:lpstr>
      <vt:lpstr>rescollege</vt:lpstr>
      <vt:lpstr>resfafee</vt:lpstr>
      <vt:lpstr>resfees23</vt:lpstr>
      <vt:lpstr>ressfafee</vt:lpstr>
      <vt:lpstr>restechfee</vt:lpstr>
      <vt:lpstr>restotal</vt:lpstr>
      <vt:lpstr>restuition</vt:lpstr>
      <vt:lpstr>safee</vt:lpstr>
      <vt:lpstr>Salary</vt:lpstr>
      <vt:lpstr>SANF</vt:lpstr>
      <vt:lpstr>SCF</vt:lpstr>
      <vt:lpstr>SEMI</vt:lpstr>
      <vt:lpstr>SFLA</vt:lpstr>
      <vt:lpstr>Sites__Inventory_and_Value_by_College</vt:lpstr>
      <vt:lpstr>Special_Populations</vt:lpstr>
      <vt:lpstr>Speech</vt:lpstr>
      <vt:lpstr>ST.J</vt:lpstr>
      <vt:lpstr>ST.P</vt:lpstr>
      <vt:lpstr>Staff_Resources__Fall_2023</vt:lpstr>
      <vt:lpstr>STUDENT_ACTIVITY_FEE</vt:lpstr>
      <vt:lpstr>STUDENT_AID_FINANCIAL_FEE</vt:lpstr>
      <vt:lpstr>Student_Fees</vt:lpstr>
      <vt:lpstr>STUDENT_FINANCIAL_AID_FEE</vt:lpstr>
      <vt:lpstr>STUDENT1</vt:lpstr>
      <vt:lpstr>studentactfee</vt:lpstr>
      <vt:lpstr>studentfees</vt:lpstr>
      <vt:lpstr>STUDENTS_ENROLLED_IN_A_COURSE</vt:lpstr>
      <vt:lpstr>Students_Enrolled_in_a_Course___All___Lower_Division_Non_Credit_and_Upper_Division</vt:lpstr>
      <vt:lpstr>Students_Enrolled_in_a_Course___Lower_Division_Non_Credit</vt:lpstr>
      <vt:lpstr>Students_Enrolled_in_a_Course___Upper_Division</vt:lpstr>
      <vt:lpstr>STUDENTS_SERVED</vt:lpstr>
      <vt:lpstr>Students_Served___All___Lower_Division_Non_Credit_and_Upper_Division</vt:lpstr>
      <vt:lpstr>Students_Served___Lower_Division_Non_Credit</vt:lpstr>
      <vt:lpstr>Students_Served___Upper_Division</vt:lpstr>
      <vt:lpstr>studentserv</vt:lpstr>
      <vt:lpstr>Subtotal</vt:lpstr>
      <vt:lpstr>Sum</vt:lpstr>
      <vt:lpstr>SYST</vt:lpstr>
      <vt:lpstr>TALL</vt:lpstr>
      <vt:lpstr>techfee</vt:lpstr>
      <vt:lpstr>techfee12</vt:lpstr>
      <vt:lpstr>TECHNOLOGY_FEE</vt:lpstr>
      <vt:lpstr>Term</vt:lpstr>
      <vt:lpstr>'FB 7.10T STUDENT FEES LL '!THE_FLORIDA_COLLEGE_SYSTEM</vt:lpstr>
      <vt:lpstr>'FB 7.13T STUDENT FEES BACC'!THE_FLORIDA_COLLEGE_SYSTEM</vt:lpstr>
      <vt:lpstr>THE_FLORIDA_COLLEGE_SYSTEM</vt:lpstr>
      <vt:lpstr>TOC_FTE_Enrollment</vt:lpstr>
      <vt:lpstr>TOTAL</vt:lpstr>
      <vt:lpstr>Total__Duplicated</vt:lpstr>
      <vt:lpstr>Total_Acres</vt:lpstr>
      <vt:lpstr>TOTAL_ADULT_BASIC___SECONDARY</vt:lpstr>
      <vt:lpstr>Total_Adult_Education</vt:lpstr>
      <vt:lpstr>TOTAL_ADVANCED___PROFESSIONAL</vt:lpstr>
      <vt:lpstr>Total_Apprentice</vt:lpstr>
      <vt:lpstr>Total_College_Credit</vt:lpstr>
      <vt:lpstr>Total_College_Credit___Developmental_Education</vt:lpstr>
      <vt:lpstr>TOTAL_COLLEGE_CREDIT___DEVELOPMNETAL_EDUCATION</vt:lpstr>
      <vt:lpstr>total_college_credit_and_deved</vt:lpstr>
      <vt:lpstr>total_college_credit123</vt:lpstr>
      <vt:lpstr>TOTAL_CONTINUING_WORKFORCE_ED</vt:lpstr>
      <vt:lpstr>total_dev_ed123</vt:lpstr>
      <vt:lpstr>Total_Developmental_Education</vt:lpstr>
      <vt:lpstr>Total_Educ.___Gen._Budget</vt:lpstr>
      <vt:lpstr>TOTAL_EXPENSES_EXCLUDING_TRANSFERS</vt:lpstr>
      <vt:lpstr>TOTAL_FTE</vt:lpstr>
      <vt:lpstr>TOTAL_FTE___LOWER_DIVISION</vt:lpstr>
      <vt:lpstr>TOTAL_FTE___NON_CREDIT</vt:lpstr>
      <vt:lpstr>TOTAL_FTE_FOR_CREDIT</vt:lpstr>
      <vt:lpstr>Total_Full_Time_Students</vt:lpstr>
      <vt:lpstr>Total_Instructional</vt:lpstr>
      <vt:lpstr>TOTAL_INSTRUCTIONAL_COSTS</vt:lpstr>
      <vt:lpstr>total_instructional123</vt:lpstr>
      <vt:lpstr>Total_Lower</vt:lpstr>
      <vt:lpstr>Total_Lower_Division</vt:lpstr>
      <vt:lpstr>total_noninstr</vt:lpstr>
      <vt:lpstr>Total_Operating_Campuses</vt:lpstr>
      <vt:lpstr>Total_Owned_Buildings</vt:lpstr>
      <vt:lpstr>TOTAL_PERSONNEL_EXPENSE</vt:lpstr>
      <vt:lpstr>TOTAL_POSTSECONDARY_ADULT_VOC</vt:lpstr>
      <vt:lpstr>TOTAL_POSTSECONDARY_VOC.</vt:lpstr>
      <vt:lpstr>Total_Sum</vt:lpstr>
      <vt:lpstr>Total_Unknowns</vt:lpstr>
      <vt:lpstr>Total_Upper</vt:lpstr>
      <vt:lpstr>Total_Upper_Division</vt:lpstr>
      <vt:lpstr>TOTAL_VOCATIONAL_PREP.</vt:lpstr>
      <vt:lpstr>TOTAL1</vt:lpstr>
      <vt:lpstr>total123</vt:lpstr>
      <vt:lpstr>TOTAL4</vt:lpstr>
      <vt:lpstr>TOTAL5</vt:lpstr>
      <vt:lpstr>TOTAL6</vt:lpstr>
      <vt:lpstr>totaladulted</vt:lpstr>
      <vt:lpstr>TOTALADULTED5</vt:lpstr>
      <vt:lpstr>totaladulteducation</vt:lpstr>
      <vt:lpstr>totalall</vt:lpstr>
      <vt:lpstr>TOTALAPP5</vt:lpstr>
      <vt:lpstr>totalappren</vt:lpstr>
      <vt:lpstr>totalapprentice123</vt:lpstr>
      <vt:lpstr>TOTALCC</vt:lpstr>
      <vt:lpstr>totalcollegecredit</vt:lpstr>
      <vt:lpstr>totaldeved</vt:lpstr>
      <vt:lpstr>TOTALDEVED5</vt:lpstr>
      <vt:lpstr>totaleducbudget</vt:lpstr>
      <vt:lpstr>TOTALEXP1</vt:lpstr>
      <vt:lpstr>TOTALEXP4</vt:lpstr>
      <vt:lpstr>totalexpex</vt:lpstr>
      <vt:lpstr>totalfees</vt:lpstr>
      <vt:lpstr>totalinst</vt:lpstr>
      <vt:lpstr>TOTALINST5</vt:lpstr>
      <vt:lpstr>totalnoninst</vt:lpstr>
      <vt:lpstr>TOTALTOTAL</vt:lpstr>
      <vt:lpstr>transfer234</vt:lpstr>
      <vt:lpstr>TRANSFERS1</vt:lpstr>
      <vt:lpstr>transfers123</vt:lpstr>
      <vt:lpstr>TRANSFERS4</vt:lpstr>
      <vt:lpstr>TUITION</vt:lpstr>
      <vt:lpstr>Tuition12</vt:lpstr>
      <vt:lpstr>Two_or_More</vt:lpstr>
      <vt:lpstr>Two_or_More_Races</vt:lpstr>
      <vt:lpstr>Two_Or_More_Races_2</vt:lpstr>
      <vt:lpstr>Two_Or_More_Races_Female</vt:lpstr>
      <vt:lpstr>Two_Or_More_Races_Male</vt:lpstr>
      <vt:lpstr>Two_Or_More_Races_Percentage</vt:lpstr>
      <vt:lpstr>Two_Or_More_Races_Sum</vt:lpstr>
      <vt:lpstr>Uknown_Ethnicity_Female</vt:lpstr>
      <vt:lpstr>Uknown_Ethnicity_Male</vt:lpstr>
      <vt:lpstr>UNALLOCATED_COSTS_EXCLUDING_TRANSFERS</vt:lpstr>
      <vt:lpstr>UNALLOCATED1</vt:lpstr>
      <vt:lpstr>Unduplicated</vt:lpstr>
      <vt:lpstr>Unduplicated_Headcount</vt:lpstr>
      <vt:lpstr>Unknown</vt:lpstr>
      <vt:lpstr>Unknown__Ethnicity</vt:lpstr>
      <vt:lpstr>Unknown_Ethnicity</vt:lpstr>
      <vt:lpstr>Unknown_Ethnicity_Percentage</vt:lpstr>
      <vt:lpstr>Unknown_Ethnicity_Sum</vt:lpstr>
      <vt:lpstr>Unknown_Not_Applicable</vt:lpstr>
      <vt:lpstr>Unknowns</vt:lpstr>
      <vt:lpstr>UPPER</vt:lpstr>
      <vt:lpstr>UPPER_DIVISION</vt:lpstr>
      <vt:lpstr>UPPER_LEVEL_ADVANCED___PROFESSIONAL</vt:lpstr>
      <vt:lpstr>UPPER5</vt:lpstr>
      <vt:lpstr>VALE</vt:lpstr>
      <vt:lpstr>Visual</vt:lpstr>
      <vt:lpstr>VOC_PREP</vt:lpstr>
      <vt:lpstr>VOC_PREP_EAP</vt:lpstr>
      <vt:lpstr>VOCAPREP</vt:lpstr>
      <vt:lpstr>Vocational_Prep</vt:lpstr>
      <vt:lpstr>VOCATIONAL_PREPARATION</vt:lpstr>
      <vt:lpstr>VOCATIONAL_PREPARATORY</vt:lpstr>
      <vt:lpstr>vocationalprep123</vt:lpstr>
      <vt:lpstr>VOCATIONALPREP8</vt:lpstr>
      <vt:lpstr>White</vt:lpstr>
      <vt:lpstr>White_2</vt:lpstr>
      <vt:lpstr>White_Female</vt:lpstr>
      <vt:lpstr>White_Male</vt:lpstr>
      <vt:lpstr>White_Percentage</vt:lpstr>
      <vt:lpstr>White_Sum</vt:lpstr>
      <vt:lpstr>Workforce_Education</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Book 2024 (PERA 2208q)</dc:title>
  <dc:creator>Christine.Allen</dc:creator>
  <cp:lastModifiedBy>Mizzell, Jazmine</cp:lastModifiedBy>
  <cp:revision>1</cp:revision>
  <cp:lastPrinted>2024-06-19T14:38:18Z</cp:lastPrinted>
  <dcterms:created xsi:type="dcterms:W3CDTF">2023-02-16T13:16:08Z</dcterms:created>
  <dcterms:modified xsi:type="dcterms:W3CDTF">2024-07-08T18:11:27Z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