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Finance\Reports &amp; Surveys\AFR\2017-2018\2017-18 AFR Summaries\Consolidated 17-18 ADA Compliant\"/>
    </mc:Choice>
  </mc:AlternateContent>
  <bookViews>
    <workbookView xWindow="360" yWindow="75" windowWidth="17235" windowHeight="11310" tabRatio="960"/>
  </bookViews>
  <sheets>
    <sheet name="FCS CIF" sheetId="2" r:id="rId1"/>
    <sheet name="EASTERNFL" sheetId="1" r:id="rId2"/>
    <sheet name="BROWARD" sheetId="4" r:id="rId3"/>
    <sheet name="CENTRALFL" sheetId="5" r:id="rId4"/>
    <sheet name="CHIPOLA" sheetId="6" r:id="rId5"/>
    <sheet name="DAYTONA" sheetId="7" r:id="rId6"/>
    <sheet name="FLORIDASW" sheetId="8" r:id="rId7"/>
    <sheet name="FSCJ" sheetId="9" r:id="rId8"/>
    <sheet name="FLKEYS" sheetId="10" r:id="rId9"/>
    <sheet name="GULFCOAST" sheetId="11" r:id="rId10"/>
    <sheet name="HILLSBOROUGH" sheetId="12" r:id="rId11"/>
    <sheet name="INDIANRIVER" sheetId="13" r:id="rId12"/>
    <sheet name="GATEWAY" sheetId="14" r:id="rId13"/>
    <sheet name="LAKESUMTER" sheetId="15" r:id="rId14"/>
    <sheet name="SCFMANATEE" sheetId="16" r:id="rId15"/>
    <sheet name="MIAMIDADE" sheetId="17" r:id="rId16"/>
    <sheet name="NORTHFL" sheetId="18" r:id="rId17"/>
    <sheet name="NORTHWESTFL" sheetId="19" r:id="rId18"/>
    <sheet name="PALMBEACH" sheetId="20" r:id="rId19"/>
    <sheet name="PASCOHERNANDO" sheetId="21" r:id="rId20"/>
    <sheet name="PENSACOLA" sheetId="22" r:id="rId21"/>
    <sheet name="POLK" sheetId="23" r:id="rId22"/>
    <sheet name="STJOHNS" sheetId="24" r:id="rId23"/>
    <sheet name="STPETE" sheetId="25" r:id="rId24"/>
    <sheet name="SANTAFE" sheetId="27" r:id="rId25"/>
    <sheet name="SEMINOLE" sheetId="28" r:id="rId26"/>
    <sheet name="SOUTHFL" sheetId="29" r:id="rId27"/>
    <sheet name="TALLAHASSEE" sheetId="30" r:id="rId28"/>
    <sheet name="VALENCIA" sheetId="31" r:id="rId29"/>
  </sheets>
  <externalReferences>
    <externalReference r:id="rId30"/>
    <externalReference r:id="rId31"/>
    <externalReference r:id="rId32"/>
  </externalReferences>
  <definedNames>
    <definedName name="ARRA">[1]List!$C$1:$C$2</definedName>
    <definedName name="_xlnm.Print_Area" localSheetId="2">BROWARD!$A$1:$F$55</definedName>
    <definedName name="_xlnm.Print_Area" localSheetId="3">CENTRALFL!$A$1:$F$55</definedName>
    <definedName name="_xlnm.Print_Area" localSheetId="4">CHIPOLA!$A$1:$F$55</definedName>
    <definedName name="_xlnm.Print_Area" localSheetId="5">DAYTONA!$A$1:$F$55</definedName>
    <definedName name="_xlnm.Print_Area" localSheetId="1">EASTERNFL!$A$1:$F$55</definedName>
    <definedName name="_xlnm.Print_Area" localSheetId="0">'FCS CIF'!$A$1:$F$54</definedName>
    <definedName name="_xlnm.Print_Area" localSheetId="8">FLKEYS!$A$1:$F$55</definedName>
    <definedName name="_xlnm.Print_Area" localSheetId="6">FLORIDASW!$A$1:$F$55</definedName>
    <definedName name="_xlnm.Print_Area" localSheetId="7">FSCJ!$A$1:$F$55</definedName>
    <definedName name="_xlnm.Print_Area" localSheetId="12">GATEWAY!$A$1:$F$55</definedName>
    <definedName name="_xlnm.Print_Area" localSheetId="9">GULFCOAST!$A$1:$F$55</definedName>
    <definedName name="_xlnm.Print_Area" localSheetId="10">HILLSBOROUGH!$A$1:$F$55</definedName>
    <definedName name="_xlnm.Print_Area" localSheetId="11">INDIANRIVER!$A$1:$F$55</definedName>
    <definedName name="_xlnm.Print_Area" localSheetId="13">LAKESUMTER!$A$1:$F$55</definedName>
    <definedName name="_xlnm.Print_Area" localSheetId="15">MIAMIDADE!$A$1:$F$55</definedName>
    <definedName name="_xlnm.Print_Area" localSheetId="16">NORTHFL!$A$1:$F$55</definedName>
    <definedName name="_xlnm.Print_Area" localSheetId="17">NORTHWESTFL!$A$1:$F$55</definedName>
    <definedName name="_xlnm.Print_Area" localSheetId="18">PALMBEACH!$A$1:$F$55</definedName>
    <definedName name="_xlnm.Print_Area" localSheetId="19">PASCOHERNANDO!$A$1:$F$55</definedName>
    <definedName name="_xlnm.Print_Area" localSheetId="20">PENSACOLA!$A$1:$F$55</definedName>
    <definedName name="_xlnm.Print_Area" localSheetId="21">POLK!$A$1:$F$55</definedName>
    <definedName name="_xlnm.Print_Area" localSheetId="24">SANTAFE!$A$1:$F$55</definedName>
    <definedName name="_xlnm.Print_Area" localSheetId="14">SCFMANATEE!$A$1:$F$55</definedName>
    <definedName name="_xlnm.Print_Area" localSheetId="25">SEMINOLE!$A$1:$F$55</definedName>
    <definedName name="_xlnm.Print_Area" localSheetId="26">SOUTHFL!$A$1:$F$55</definedName>
    <definedName name="_xlnm.Print_Area" localSheetId="22">STJOHNS!$A$1:$F$55</definedName>
    <definedName name="_xlnm.Print_Area" localSheetId="23">STPETE!$A$1:$F$55</definedName>
    <definedName name="_xlnm.Print_Area" localSheetId="27">TALLAHASSEE!$A$1:$F$55</definedName>
    <definedName name="_xlnm.Print_Area" localSheetId="28">VALENCIA!$A$1:$F$55</definedName>
    <definedName name="_xlnm.Print_Area">#REF!</definedName>
    <definedName name="RD">[2]List!$A$1:$A$2</definedName>
    <definedName name="rint" localSheetId="2">#REF!</definedName>
    <definedName name="rint" localSheetId="3">#REF!</definedName>
    <definedName name="rint" localSheetId="4">#REF!</definedName>
    <definedName name="rint" localSheetId="5">#REF!</definedName>
    <definedName name="rint" localSheetId="0">#REF!</definedName>
    <definedName name="rint" localSheetId="8">#REF!</definedName>
    <definedName name="rint" localSheetId="6">#REF!</definedName>
    <definedName name="rint" localSheetId="7">#REF!</definedName>
    <definedName name="rint" localSheetId="12">#REF!</definedName>
    <definedName name="rint" localSheetId="9">#REF!</definedName>
    <definedName name="rint" localSheetId="10">#REF!</definedName>
    <definedName name="rint" localSheetId="11">#REF!</definedName>
    <definedName name="rint" localSheetId="13">#REF!</definedName>
    <definedName name="rint" localSheetId="15">#REF!</definedName>
    <definedName name="rint" localSheetId="16">#REF!</definedName>
    <definedName name="rint" localSheetId="17">#REF!</definedName>
    <definedName name="rint" localSheetId="18">#REF!</definedName>
    <definedName name="rint" localSheetId="19">#REF!</definedName>
    <definedName name="rint" localSheetId="20">#REF!</definedName>
    <definedName name="rint" localSheetId="21">#REF!</definedName>
    <definedName name="rint" localSheetId="24">#REF!</definedName>
    <definedName name="rint" localSheetId="14">#REF!</definedName>
    <definedName name="rint" localSheetId="25">#REF!</definedName>
    <definedName name="rint" localSheetId="26">#REF!</definedName>
    <definedName name="rint" localSheetId="22">#REF!</definedName>
    <definedName name="rint" localSheetId="23">#REF!</definedName>
    <definedName name="rint" localSheetId="27">#REF!</definedName>
    <definedName name="rint" localSheetId="28">#REF!</definedName>
    <definedName name="rint">#REF!</definedName>
    <definedName name="SOF">[2]List!$B$1:$B$4</definedName>
    <definedName name="YesOrNo" localSheetId="2">#REF!</definedName>
    <definedName name="YesOrNo" localSheetId="3">#REF!</definedName>
    <definedName name="YesOrNo" localSheetId="4">#REF!</definedName>
    <definedName name="YesOrNo" localSheetId="5">#REF!</definedName>
    <definedName name="YesOrNo" localSheetId="0">#REF!</definedName>
    <definedName name="YesOrNo" localSheetId="8">#REF!</definedName>
    <definedName name="YesOrNo" localSheetId="6">#REF!</definedName>
    <definedName name="YesOrNo" localSheetId="7">#REF!</definedName>
    <definedName name="YesOrNo" localSheetId="12">#REF!</definedName>
    <definedName name="YesOrNo" localSheetId="9">#REF!</definedName>
    <definedName name="YesOrNo" localSheetId="10">#REF!</definedName>
    <definedName name="YesOrNo" localSheetId="11">#REF!</definedName>
    <definedName name="YesOrNo" localSheetId="13">#REF!</definedName>
    <definedName name="YesOrNo" localSheetId="15">#REF!</definedName>
    <definedName name="YesOrNo" localSheetId="16">#REF!</definedName>
    <definedName name="YesOrNo" localSheetId="17">#REF!</definedName>
    <definedName name="YesOrNo" localSheetId="18">#REF!</definedName>
    <definedName name="YesOrNo" localSheetId="19">#REF!</definedName>
    <definedName name="YesOrNo" localSheetId="20">#REF!</definedName>
    <definedName name="YesOrNo" localSheetId="21">#REF!</definedName>
    <definedName name="YesOrNo" localSheetId="24">#REF!</definedName>
    <definedName name="YesOrNo" localSheetId="14">#REF!</definedName>
    <definedName name="YesOrNo" localSheetId="25">#REF!</definedName>
    <definedName name="YesOrNo" localSheetId="26">#REF!</definedName>
    <definedName name="YesOrNo" localSheetId="22">#REF!</definedName>
    <definedName name="YesOrNo" localSheetId="23">#REF!</definedName>
    <definedName name="YesOrNo" localSheetId="27">#REF!</definedName>
    <definedName name="YesOrNo" localSheetId="28">#REF!</definedName>
    <definedName name="YesOrNo">#REF!</definedName>
  </definedNames>
  <calcPr calcId="162913"/>
</workbook>
</file>

<file path=xl/calcChain.xml><?xml version="1.0" encoding="utf-8"?>
<calcChain xmlns="http://schemas.openxmlformats.org/spreadsheetml/2006/main">
  <c r="D10" i="2" l="1"/>
  <c r="B10" i="2"/>
  <c r="D35" i="2"/>
  <c r="B35" i="2"/>
  <c r="D27" i="2"/>
  <c r="D28" i="2"/>
  <c r="D29" i="2"/>
  <c r="D30" i="2"/>
  <c r="D31" i="2"/>
  <c r="D32" i="2"/>
  <c r="D26" i="2"/>
  <c r="B27" i="2"/>
  <c r="B28" i="2"/>
  <c r="B29" i="2"/>
  <c r="B30" i="2"/>
  <c r="B31" i="2"/>
  <c r="B32" i="2"/>
  <c r="B26" i="2"/>
  <c r="D21" i="2"/>
  <c r="F19" i="2"/>
  <c r="D19" i="2"/>
  <c r="D15" i="2"/>
  <c r="D16" i="2"/>
  <c r="B19" i="2"/>
  <c r="B15" i="2"/>
  <c r="B16" i="2"/>
  <c r="D14" i="2"/>
  <c r="B14" i="2"/>
  <c r="F35" i="2" l="1"/>
  <c r="F16" i="2" l="1"/>
  <c r="F15" i="2"/>
  <c r="F14" i="2"/>
  <c r="F10" i="2" l="1"/>
  <c r="F32" i="2" l="1"/>
  <c r="A107" i="2" l="1"/>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D33" i="2"/>
  <c r="B33" i="2"/>
  <c r="F31" i="2"/>
  <c r="F30" i="2"/>
  <c r="F29" i="2"/>
  <c r="F28" i="2"/>
  <c r="F27" i="2"/>
  <c r="F26" i="2"/>
  <c r="F21" i="2"/>
  <c r="D17" i="2"/>
  <c r="D23" i="2" s="1"/>
  <c r="B17" i="2"/>
  <c r="B23" i="2" s="1"/>
  <c r="B37" i="2" l="1"/>
  <c r="F33" i="2"/>
  <c r="D37" i="2"/>
  <c r="F17" i="2"/>
  <c r="F23" i="2" s="1"/>
  <c r="F37" i="2" l="1"/>
</calcChain>
</file>

<file path=xl/comments1.xml><?xml version="1.0" encoding="utf-8"?>
<comments xmlns="http://schemas.openxmlformats.org/spreadsheetml/2006/main">
  <authors>
    <author>Dickens, Jamaal</author>
  </authors>
  <commentList>
    <comment ref="A110" authorId="0" shapeId="0">
      <text>
        <r>
          <rPr>
            <b/>
            <sz val="9"/>
            <color indexed="81"/>
            <rFont val="Tahoma"/>
            <family val="2"/>
          </rPr>
          <t>Dickens, Jamaal:</t>
        </r>
        <r>
          <rPr>
            <sz val="9"/>
            <color indexed="81"/>
            <rFont val="Tahoma"/>
            <family val="2"/>
          </rPr>
          <t xml:space="preserve">
Unhide HERE!</t>
        </r>
      </text>
    </comment>
  </commentList>
</comments>
</file>

<file path=xl/sharedStrings.xml><?xml version="1.0" encoding="utf-8"?>
<sst xmlns="http://schemas.openxmlformats.org/spreadsheetml/2006/main" count="1215" uniqueCount="97">
  <si>
    <t>Report of Capital Improvement Fees</t>
  </si>
  <si>
    <t>(Fees Collected Under Section 1009.23(11), F.S.)</t>
  </si>
  <si>
    <t>Version:</t>
  </si>
  <si>
    <t>Capital</t>
  </si>
  <si>
    <t>Interest and</t>
  </si>
  <si>
    <t>Improvement</t>
  </si>
  <si>
    <t>Other Revenue</t>
  </si>
  <si>
    <t>Combined</t>
  </si>
  <si>
    <t>Fees</t>
  </si>
  <si>
    <t>Sources</t>
  </si>
  <si>
    <t>Total</t>
  </si>
  <si>
    <t>REVENUES</t>
  </si>
  <si>
    <t>Capital Improvement Fees</t>
  </si>
  <si>
    <t>CIF - A &amp; P, PSV, EPI, College Prep (GL 40860)</t>
  </si>
  <si>
    <t>CIF - PSAV (GL 40861)</t>
  </si>
  <si>
    <t>CIF - Baccalaureate (GL 40864)</t>
  </si>
  <si>
    <t>Total Capital Improvement Fees Received</t>
  </si>
  <si>
    <t>Interest Received</t>
  </si>
  <si>
    <t>Other Receipts (Please explain below)</t>
  </si>
  <si>
    <t>xxxxx</t>
  </si>
  <si>
    <t>Total Revenues</t>
  </si>
  <si>
    <t>EXPENDITURES</t>
  </si>
  <si>
    <t xml:space="preserve">   1.   New Construction</t>
  </si>
  <si>
    <t xml:space="preserve">   2.   Remodeling</t>
  </si>
  <si>
    <t xml:space="preserve">   3.   Renovation</t>
  </si>
  <si>
    <t xml:space="preserve">   4.   Equipment</t>
  </si>
  <si>
    <t xml:space="preserve">   5.   Maintenance</t>
  </si>
  <si>
    <t xml:space="preserve">   6.   Technology </t>
  </si>
  <si>
    <t xml:space="preserve">   7.   Other (Please explain below)</t>
  </si>
  <si>
    <t>Total Expenditures</t>
  </si>
  <si>
    <t>Bond Payments</t>
  </si>
  <si>
    <t>Note:  Section 1009.23(11),F.S.,  establishes a separate fee for capital improvements, technology enhancements, or equipping student buildings.  It provides that the fees collected must be deposited in a separate account.  Fees collected for capital projects may be expended only to construct and equip, maintain, improve, or enhance the educational facilities of the college.  Capital projects funded through the use of the Capital Improvement Fee shall meet the survey and construction requirements of Chapter 1013, Florida Statutes.</t>
  </si>
  <si>
    <t>Explanation of "Other Receipts":</t>
  </si>
  <si>
    <t>Explanation of "Other" Expenditures:</t>
  </si>
  <si>
    <t>Unlocked Work Area:</t>
  </si>
  <si>
    <t>Take these from the College's CIF Reports from prior year.</t>
  </si>
  <si>
    <t>College</t>
  </si>
  <si>
    <t>CIF Prior Year Ending Balance</t>
  </si>
  <si>
    <t>CIF - Interest &amp; Other Rev Sources Prior Year Ending Balance</t>
  </si>
  <si>
    <t>Red indicates previous version of file had school order incorrect.</t>
  </si>
  <si>
    <t>FLORIDA COLLEGE SYSTEM</t>
  </si>
  <si>
    <t>Unlocked Work Area</t>
  </si>
  <si>
    <t>The College uses the revenue to repay debt.  Per Florida Statutes, 1009.22 (6)(a), capital improvement fees may be used to repay debt.</t>
  </si>
  <si>
    <t>MANDATORY TRANSFER TO FUND 8 TO MAKE PAYMENT FOR CAPITAL IMPROVEMENT FEE BONDS 2008A &amp; 2012A</t>
  </si>
  <si>
    <t>Net of bond administration costs.</t>
  </si>
  <si>
    <t>For the 2017-18 Fiscal Year</t>
  </si>
  <si>
    <t>2018.v03</t>
  </si>
  <si>
    <t>Beginning Fund Balance 07-01-2017</t>
  </si>
  <si>
    <t>ENDING BALANCE AS OF  06-30-2018</t>
  </si>
  <si>
    <t>EASTERN FLORIDA STATE COLLEGE</t>
  </si>
  <si>
    <t>Fiscal Year 2017-2018</t>
  </si>
  <si>
    <t>Figure in Other Expenditures was used to pay final payments on capital lease and purchase land for Appleton Museum.</t>
  </si>
  <si>
    <t>Project completed or cancelled and funds returned to parent &amp; Loss on Investment</t>
  </si>
  <si>
    <t>Fee Waivers &amp; Loan Payments</t>
  </si>
  <si>
    <t>Fund balance has been overstated.  We are correcting for prior year expenses to adjust fund balance.</t>
  </si>
  <si>
    <t>Bad debt-CIF fees</t>
  </si>
  <si>
    <t>Bad debt expense of $10,833.70 related to uncollectible capital improvement fees.</t>
  </si>
  <si>
    <t>Related to consultant fees.</t>
  </si>
  <si>
    <t>Welding Lab, Health Simulation Lab batting facility</t>
  </si>
  <si>
    <t>Blackboard and Arena Jumbotron</t>
  </si>
  <si>
    <t>CIP Batting Facility, SSC Remodel</t>
  </si>
  <si>
    <t>Utility rebate from electric company for enter-saving lighting renovations</t>
  </si>
  <si>
    <t>Expenditures incurred for Child Care Center Operations</t>
  </si>
  <si>
    <t>Loss on investments.</t>
  </si>
  <si>
    <t>Payments for energy performance loan to Bank of America. Additionally, a prior year adjustment amount of $59,108.86 was added to reconcile the reported fund balance to the general ledger.</t>
  </si>
  <si>
    <t>Fees s/b =$5,772,559.68</t>
  </si>
  <si>
    <t>FGITBSR Fund Type 73 8/13/18 JL</t>
  </si>
  <si>
    <t xml:space="preserve">  Energy contract payment. </t>
  </si>
  <si>
    <t>FLORIDA GATEWAY COLLEGE</t>
  </si>
  <si>
    <t>COLLEGE OF CENTRAL FLORIDA</t>
  </si>
  <si>
    <t>CHIPOLA COLLEGE</t>
  </si>
  <si>
    <t>DAYTONA STATE COLLEGE</t>
  </si>
  <si>
    <t>FLORIDA STATE COLLEGE AT JACKSONVILLE</t>
  </si>
  <si>
    <t>FLORIDA SOUTHWESTERN STATE COLLEGE</t>
  </si>
  <si>
    <t>FLORIDA KEYS COMMUNITY COLLEGE</t>
  </si>
  <si>
    <t>VALENCIA COLLEGE</t>
  </si>
  <si>
    <t>TALLAHASSEE COMMUNITY COLLEGE</t>
  </si>
  <si>
    <t>SOUTH FLORIDA STATE COLLEGE</t>
  </si>
  <si>
    <t>SEMINOLE STATE COLLEGE OF FLORIDA</t>
  </si>
  <si>
    <t>SANTA FE COLLEGE</t>
  </si>
  <si>
    <t>ST. PETERSBURG COLLEGE</t>
  </si>
  <si>
    <t>ST. JOHNS RIVER STATE COLLEGE</t>
  </si>
  <si>
    <t>POLK STATE COLLEGE</t>
  </si>
  <si>
    <t>PENSACOLA STATE COLLEGE</t>
  </si>
  <si>
    <t>PASCO-HERNANDO STATE COLLEGE</t>
  </si>
  <si>
    <t>PALM BEACH STATE COLLEGE</t>
  </si>
  <si>
    <t>NORTHWEST FLORIDA STATE COLLEGE</t>
  </si>
  <si>
    <t>NORTH FLORIDA COMMUNITY COLLEGE</t>
  </si>
  <si>
    <t>MIAMI DADE COLLEGE</t>
  </si>
  <si>
    <t>STATE COLLEGE OF FLORIDA, MANATEE-SARASOTA</t>
  </si>
  <si>
    <t>LAKE-SUMTER STATE COLLEGE</t>
  </si>
  <si>
    <t>INDIAN RIVER STATE COLLEGE</t>
  </si>
  <si>
    <t>HILLSBOROUGH COMMUNITY COLLEGE</t>
  </si>
  <si>
    <t>GULF COAST STATE COLLEGE</t>
  </si>
  <si>
    <t>BROWARD COLLEGE</t>
  </si>
  <si>
    <t>Florida SouthWestern, Pasco-Hernando, St. Petersburgh</t>
  </si>
  <si>
    <t>Central Florida, Florida SouthWestern, Hillsborough, Indian River, Gateway, Manatee-Sarasota, Miami, Palm Beach, Pasco-Hernando, Seminole and Tallahassee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</si>
</sst>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_(&quot;$&quot;\ #,##0.00_);_(&quot;$&quot;\ \(#,##0.00\)"/>
    <numFmt numFmtId="165" formatCode="_(* #,##0_);_(* \(#,##0\);_(* &quot;-&quot;??_);_(@_)"/>
  </numFmts>
  <fonts count="41">
    <font>
      <sz val="11"/>
      <color theme="1"/>
      <name val="Calibri"/>
      <family val="2"/>
      <scheme val="minor"/>
    </font>
    <font>
      <sz val="11"/>
      <color theme="1"/>
      <name val="Calibri"/>
      <family val="2"/>
      <scheme val="minor"/>
    </font>
    <font>
      <sz val="12"/>
      <name val="Arial"/>
      <family val="2"/>
    </font>
    <font>
      <b/>
      <sz val="10"/>
      <name val="Arial"/>
      <family val="2"/>
    </font>
    <font>
      <sz val="10"/>
      <name val="Arial"/>
      <family val="2"/>
    </font>
    <font>
      <sz val="10"/>
      <color indexed="8"/>
      <name val="Arial"/>
      <family val="2"/>
    </font>
    <font>
      <sz val="11"/>
      <color indexed="8"/>
      <name val="Calibri"/>
      <family val="2"/>
    </font>
    <font>
      <sz val="8"/>
      <color indexed="8"/>
      <name val="Calibri"/>
      <family val="2"/>
    </font>
    <font>
      <sz val="7"/>
      <color indexed="8"/>
      <name val="Calibri"/>
      <family val="2"/>
    </font>
    <font>
      <sz val="8"/>
      <color theme="1"/>
      <name val="Calibri"/>
      <family val="2"/>
      <scheme val="minor"/>
    </font>
    <font>
      <b/>
      <sz val="9"/>
      <color indexed="81"/>
      <name val="Tahoma"/>
      <family val="2"/>
    </font>
    <font>
      <sz val="9"/>
      <color indexed="81"/>
      <name val="Tahoma"/>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sz val="10"/>
      <name val="MS Sans Serif"/>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sz val="14"/>
      <color indexed="12"/>
      <name val="Arial"/>
      <family val="2"/>
    </font>
    <font>
      <sz val="8"/>
      <color indexed="62"/>
      <name val="Arial"/>
      <family val="2"/>
    </font>
    <font>
      <sz val="8"/>
      <color indexed="52"/>
      <name val="Arial"/>
      <family val="2"/>
    </font>
    <font>
      <sz val="8"/>
      <color indexed="60"/>
      <name val="Arial"/>
      <family val="2"/>
    </font>
    <font>
      <sz val="14"/>
      <name val="Arial"/>
      <family val="2"/>
    </font>
    <font>
      <sz val="12"/>
      <name val="Arial MT"/>
    </font>
    <font>
      <sz val="10"/>
      <color theme="1"/>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u/>
      <sz val="10"/>
      <color theme="10"/>
      <name val="Arial"/>
      <family val="2"/>
    </font>
    <font>
      <b/>
      <sz val="10"/>
      <color rgb="FFC00000"/>
      <name val="Arial"/>
      <family val="2"/>
    </font>
    <font>
      <b/>
      <sz val="11"/>
      <name val="Arial"/>
      <family val="2"/>
    </font>
    <font>
      <b/>
      <sz val="11"/>
      <color indexed="8"/>
      <name val="Arial"/>
      <family val="2"/>
    </font>
    <font>
      <sz val="11"/>
      <name val="Arial"/>
      <family val="2"/>
    </font>
    <font>
      <sz val="11"/>
      <color indexed="8"/>
      <name val="Arial"/>
      <family val="2"/>
    </font>
    <font>
      <b/>
      <sz val="10"/>
      <color indexed="8"/>
      <name val="Arial"/>
      <family val="2"/>
    </font>
  </fonts>
  <fills count="4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theme="3" tint="0.59999389629810485"/>
        <bgColor indexed="64"/>
      </patternFill>
    </fill>
    <fill>
      <patternFill patternType="solid">
        <fgColor theme="3" tint="0.59999389629810485"/>
        <bgColor indexed="9"/>
      </patternFill>
    </fill>
    <fill>
      <patternFill patternType="solid">
        <fgColor indexed="9"/>
        <bgColor indexed="9"/>
      </patternFill>
    </fill>
    <fill>
      <patternFill patternType="solid">
        <fgColor rgb="FFFFFFCC"/>
        <bgColor indexed="64"/>
      </patternFill>
    </fill>
    <fill>
      <patternFill patternType="solid">
        <fgColor rgb="FFFFFFCC"/>
        <bgColor indexed="9"/>
      </patternFill>
    </fill>
    <fill>
      <patternFill patternType="solid">
        <fgColor indexed="23"/>
        <bgColor indexed="64"/>
      </patternFill>
    </fill>
    <fill>
      <patternFill patternType="solid">
        <fgColor rgb="FFFFFF00"/>
        <bgColor indexed="64"/>
      </patternFill>
    </fill>
    <fill>
      <patternFill patternType="solid">
        <fgColor indexed="22"/>
        <bgColor indexed="0"/>
      </patternFill>
    </fill>
    <fill>
      <patternFill patternType="solid">
        <fgColor theme="5" tint="0.59999389629810485"/>
        <bgColor indexed="64"/>
      </patternFill>
    </fill>
    <fill>
      <patternFill patternType="solid">
        <fgColor rgb="FF00B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8"/>
      </top>
      <bottom/>
      <diagonal/>
    </border>
    <border>
      <left/>
      <right/>
      <top style="thin">
        <color indexed="64"/>
      </top>
      <bottom style="thin">
        <color indexed="64"/>
      </bottom>
      <diagonal/>
    </border>
    <border>
      <left/>
      <right/>
      <top/>
      <bottom style="double">
        <color indexed="8"/>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267">
    <xf numFmtId="0" fontId="0" fillId="0" borderId="0"/>
    <xf numFmtId="43" fontId="1"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5" fillId="0" borderId="0"/>
    <xf numFmtId="0" fontId="5" fillId="0" borderId="0"/>
    <xf numFmtId="0" fontId="12" fillId="26" borderId="0" applyNumberFormat="0" applyBorder="0" applyAlignment="0" applyProtection="0"/>
    <xf numFmtId="0" fontId="1" fillId="3" borderId="0" applyNumberFormat="0" applyBorder="0" applyAlignment="0" applyProtection="0"/>
    <xf numFmtId="0" fontId="12" fillId="27" borderId="0" applyNumberFormat="0" applyBorder="0" applyAlignment="0" applyProtection="0"/>
    <xf numFmtId="0" fontId="1" fillId="5" borderId="0" applyNumberFormat="0" applyBorder="0" applyAlignment="0" applyProtection="0"/>
    <xf numFmtId="0" fontId="12" fillId="28" borderId="0" applyNumberFormat="0" applyBorder="0" applyAlignment="0" applyProtection="0"/>
    <xf numFmtId="0" fontId="1" fillId="7" borderId="0" applyNumberFormat="0" applyBorder="0" applyAlignment="0" applyProtection="0"/>
    <xf numFmtId="0" fontId="12" fillId="29" borderId="0" applyNumberFormat="0" applyBorder="0" applyAlignment="0" applyProtection="0"/>
    <xf numFmtId="0" fontId="1" fillId="9" borderId="0" applyNumberFormat="0" applyBorder="0" applyAlignment="0" applyProtection="0"/>
    <xf numFmtId="0" fontId="12" fillId="30" borderId="0" applyNumberFormat="0" applyBorder="0" applyAlignment="0" applyProtection="0"/>
    <xf numFmtId="0" fontId="1" fillId="11" borderId="0" applyNumberFormat="0" applyBorder="0" applyAlignment="0" applyProtection="0"/>
    <xf numFmtId="0" fontId="12" fillId="31" borderId="0" applyNumberFormat="0" applyBorder="0" applyAlignment="0" applyProtection="0"/>
    <xf numFmtId="0" fontId="1" fillId="13" borderId="0" applyNumberFormat="0" applyBorder="0" applyAlignment="0" applyProtection="0"/>
    <xf numFmtId="0" fontId="12" fillId="32" borderId="0" applyNumberFormat="0" applyBorder="0" applyAlignment="0" applyProtection="0"/>
    <xf numFmtId="0" fontId="1" fillId="4" borderId="0" applyNumberFormat="0" applyBorder="0" applyAlignment="0" applyProtection="0"/>
    <xf numFmtId="0" fontId="12" fillId="33" borderId="0" applyNumberFormat="0" applyBorder="0" applyAlignment="0" applyProtection="0"/>
    <xf numFmtId="0" fontId="1" fillId="6" borderId="0" applyNumberFormat="0" applyBorder="0" applyAlignment="0" applyProtection="0"/>
    <xf numFmtId="0" fontId="12" fillId="34" borderId="0" applyNumberFormat="0" applyBorder="0" applyAlignment="0" applyProtection="0"/>
    <xf numFmtId="0" fontId="1" fillId="8" borderId="0" applyNumberFormat="0" applyBorder="0" applyAlignment="0" applyProtection="0"/>
    <xf numFmtId="0" fontId="12" fillId="29" borderId="0" applyNumberFormat="0" applyBorder="0" applyAlignment="0" applyProtection="0"/>
    <xf numFmtId="0" fontId="1" fillId="10" borderId="0" applyNumberFormat="0" applyBorder="0" applyAlignment="0" applyProtection="0"/>
    <xf numFmtId="0" fontId="12" fillId="32" borderId="0" applyNumberFormat="0" applyBorder="0" applyAlignment="0" applyProtection="0"/>
    <xf numFmtId="0" fontId="1" fillId="12" borderId="0" applyNumberFormat="0" applyBorder="0" applyAlignment="0" applyProtection="0"/>
    <xf numFmtId="0" fontId="12" fillId="35" borderId="0" applyNumberFormat="0" applyBorder="0" applyAlignment="0" applyProtection="0"/>
    <xf numFmtId="0" fontId="1" fillId="14" borderId="0" applyNumberFormat="0" applyBorder="0" applyAlignment="0" applyProtection="0"/>
    <xf numFmtId="0" fontId="13" fillId="36"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3" borderId="0" applyNumberFormat="0" applyBorder="0" applyAlignment="0" applyProtection="0"/>
    <xf numFmtId="0" fontId="14" fillId="27" borderId="0" applyNumberFormat="0" applyBorder="0" applyAlignment="0" applyProtection="0"/>
    <xf numFmtId="0" fontId="15" fillId="44" borderId="8" applyNumberFormat="0" applyAlignment="0" applyProtection="0"/>
    <xf numFmtId="0" fontId="15" fillId="44" borderId="8" applyNumberFormat="0" applyAlignment="0" applyProtection="0"/>
    <xf numFmtId="0" fontId="16" fillId="45" borderId="9" applyNumberFormat="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18" fillId="0" borderId="0" applyNumberFormat="0" applyFill="0" applyBorder="0" applyAlignment="0" applyProtection="0"/>
    <xf numFmtId="0" fontId="19" fillId="28" borderId="0" applyNumberFormat="0" applyBorder="0" applyAlignment="0" applyProtection="0"/>
    <xf numFmtId="0" fontId="20" fillId="0" borderId="10"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31" borderId="8" applyNumberFormat="0" applyAlignment="0" applyProtection="0"/>
    <xf numFmtId="0" fontId="24" fillId="31" borderId="8" applyNumberFormat="0" applyAlignment="0" applyProtection="0"/>
    <xf numFmtId="0" fontId="25" fillId="0" borderId="13" applyNumberFormat="0" applyFill="0" applyAlignment="0" applyProtection="0"/>
    <xf numFmtId="0" fontId="26" fillId="46" borderId="0" applyNumberFormat="0" applyBorder="0" applyAlignment="0" applyProtection="0"/>
    <xf numFmtId="0" fontId="4" fillId="0" borderId="0"/>
    <xf numFmtId="0" fontId="4" fillId="0" borderId="0"/>
    <xf numFmtId="0" fontId="27" fillId="0" borderId="0"/>
    <xf numFmtId="0" fontId="1" fillId="0" borderId="0"/>
    <xf numFmtId="0" fontId="27" fillId="0" borderId="0"/>
    <xf numFmtId="0" fontId="1"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27" fillId="0" borderId="0"/>
    <xf numFmtId="0" fontId="17" fillId="0" borderId="0"/>
    <xf numFmtId="0" fontId="27" fillId="0" borderId="0"/>
    <xf numFmtId="0" fontId="1" fillId="0" borderId="0"/>
    <xf numFmtId="0" fontId="27" fillId="0" borderId="0"/>
    <xf numFmtId="0" fontId="27" fillId="0" borderId="0"/>
    <xf numFmtId="0" fontId="27" fillId="0" borderId="0"/>
    <xf numFmtId="0" fontId="2" fillId="0" borderId="0"/>
    <xf numFmtId="0" fontId="28"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7" fillId="0" borderId="0"/>
    <xf numFmtId="0" fontId="4" fillId="0" borderId="0"/>
    <xf numFmtId="0" fontId="1" fillId="0" borderId="0"/>
    <xf numFmtId="0" fontId="27" fillId="0" borderId="0"/>
    <xf numFmtId="0" fontId="4" fillId="0" borderId="0"/>
    <xf numFmtId="0" fontId="1" fillId="0" borderId="0"/>
    <xf numFmtId="0" fontId="27" fillId="0" borderId="0"/>
    <xf numFmtId="0" fontId="4"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4" fillId="0" borderId="0"/>
    <xf numFmtId="0" fontId="27" fillId="0" borderId="0"/>
    <xf numFmtId="0" fontId="1" fillId="0" borderId="0"/>
    <xf numFmtId="0" fontId="28" fillId="0" borderId="0"/>
    <xf numFmtId="0" fontId="27" fillId="0" borderId="0"/>
    <xf numFmtId="0" fontId="4" fillId="0" borderId="0"/>
    <xf numFmtId="0" fontId="28" fillId="0" borderId="0"/>
    <xf numFmtId="0" fontId="4" fillId="0" borderId="0"/>
    <xf numFmtId="0" fontId="17" fillId="0" borderId="0"/>
    <xf numFmtId="0" fontId="2" fillId="0" borderId="0"/>
    <xf numFmtId="0" fontId="1" fillId="0" borderId="0"/>
    <xf numFmtId="0" fontId="1" fillId="0" borderId="0"/>
    <xf numFmtId="0" fontId="2" fillId="0" borderId="0"/>
    <xf numFmtId="0" fontId="29" fillId="0" borderId="0"/>
    <xf numFmtId="0" fontId="1" fillId="0" borderId="0"/>
    <xf numFmtId="0" fontId="28" fillId="0" borderId="0"/>
    <xf numFmtId="0" fontId="4" fillId="47" borderId="14" applyNumberFormat="0" applyFont="0" applyAlignment="0" applyProtection="0"/>
    <xf numFmtId="0" fontId="1" fillId="2" borderId="1"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1" fillId="2" borderId="1" applyNumberFormat="0" applyFont="0" applyAlignment="0" applyProtection="0"/>
    <xf numFmtId="0" fontId="30" fillId="44" borderId="15" applyNumberFormat="0" applyAlignment="0" applyProtection="0"/>
    <xf numFmtId="0" fontId="30" fillId="44" borderId="15" applyNumberFormat="0" applyAlignment="0" applyProtection="0"/>
    <xf numFmtId="9" fontId="17" fillId="0" borderId="0" applyFont="0" applyFill="0" applyBorder="0" applyAlignment="0" applyProtection="0"/>
    <xf numFmtId="0" fontId="31" fillId="0" borderId="0" applyNumberFormat="0" applyFill="0" applyBorder="0" applyAlignment="0" applyProtection="0"/>
    <xf numFmtId="0" fontId="32" fillId="0" borderId="16" applyNumberFormat="0" applyFill="0" applyAlignment="0" applyProtection="0"/>
    <xf numFmtId="0" fontId="32" fillId="0" borderId="16" applyNumberFormat="0" applyFill="0" applyAlignment="0" applyProtection="0"/>
    <xf numFmtId="0" fontId="33" fillId="0" borderId="0" applyNumberFormat="0" applyFill="0" applyBorder="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15" fillId="44" borderId="8" applyNumberFormat="0" applyAlignment="0" applyProtection="0"/>
    <xf numFmtId="0" fontId="23" fillId="0" borderId="0" applyNumberFormat="0" applyFill="0" applyBorder="0" applyAlignment="0" applyProtection="0">
      <alignment vertical="top"/>
      <protection locked="0"/>
    </xf>
    <xf numFmtId="0" fontId="34" fillId="0" borderId="0" applyNumberFormat="0" applyFill="0" applyBorder="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4" fillId="31" borderId="8" applyNumberFormat="0" applyAlignment="0" applyProtection="0"/>
    <xf numFmtId="0" fontId="2" fillId="0" borderId="0"/>
    <xf numFmtId="0" fontId="1" fillId="0" borderId="0"/>
    <xf numFmtId="0" fontId="27" fillId="0" borderId="0"/>
    <xf numFmtId="0" fontId="27" fillId="0" borderId="0"/>
    <xf numFmtId="0" fontId="2" fillId="0" borderId="0"/>
    <xf numFmtId="0" fontId="27" fillId="0" borderId="0"/>
    <xf numFmtId="0" fontId="2" fillId="0" borderId="0"/>
    <xf numFmtId="0" fontId="4" fillId="0" borderId="0"/>
    <xf numFmtId="0" fontId="2" fillId="0" borderId="0"/>
    <xf numFmtId="0" fontId="27" fillId="0" borderId="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4" fillId="47" borderId="14" applyNumberFormat="0" applyFon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0" fontId="30" fillId="44" borderId="15" applyNumberFormat="0" applyAlignment="0" applyProtection="0"/>
    <xf numFmtId="9" fontId="17" fillId="0" borderId="0" applyFont="0" applyFill="0" applyBorder="0" applyAlignment="0" applyProtection="0"/>
    <xf numFmtId="9" fontId="4" fillId="0" borderId="0" applyFont="0" applyFill="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43" fontId="4" fillId="0" borderId="0" applyFont="0" applyFill="0" applyBorder="0" applyAlignment="0" applyProtection="0"/>
    <xf numFmtId="0" fontId="4" fillId="0" borderId="0"/>
  </cellStyleXfs>
  <cellXfs count="174">
    <xf numFmtId="0" fontId="0" fillId="0" borderId="0" xfId="0"/>
    <xf numFmtId="0" fontId="4" fillId="0" borderId="0" xfId="3" applyNumberFormat="1" applyFont="1" applyAlignment="1" applyProtection="1"/>
    <xf numFmtId="0" fontId="4" fillId="0" borderId="0" xfId="4" applyFont="1" applyAlignment="1" applyProtection="1"/>
    <xf numFmtId="0" fontId="4" fillId="0" borderId="0" xfId="4" applyFont="1" applyProtection="1"/>
    <xf numFmtId="43" fontId="4" fillId="19" borderId="0" xfId="1" applyFont="1" applyFill="1" applyAlignment="1" applyProtection="1">
      <protection locked="0"/>
    </xf>
    <xf numFmtId="0" fontId="4" fillId="0" borderId="0" xfId="3" applyNumberFormat="1" applyFont="1" applyFill="1" applyAlignment="1" applyProtection="1"/>
    <xf numFmtId="0" fontId="3" fillId="0" borderId="0" xfId="3" applyNumberFormat="1" applyFont="1" applyAlignment="1">
      <alignment horizontal="right"/>
    </xf>
    <xf numFmtId="0" fontId="4" fillId="22" borderId="0" xfId="3" applyNumberFormat="1" applyFont="1" applyFill="1" applyAlignment="1" applyProtection="1"/>
    <xf numFmtId="0" fontId="7" fillId="23" borderId="6" xfId="5" applyFont="1" applyFill="1" applyBorder="1" applyAlignment="1">
      <alignment horizontal="center"/>
    </xf>
    <xf numFmtId="0" fontId="7" fillId="23" borderId="6" xfId="5" applyFont="1" applyFill="1" applyBorder="1" applyAlignment="1">
      <alignment horizontal="center" wrapText="1"/>
    </xf>
    <xf numFmtId="0" fontId="8" fillId="24" borderId="7" xfId="6" applyFont="1" applyFill="1" applyBorder="1" applyAlignment="1"/>
    <xf numFmtId="165" fontId="9" fillId="24" borderId="0" xfId="1" applyNumberFormat="1" applyFont="1" applyFill="1"/>
    <xf numFmtId="0" fontId="8" fillId="25" borderId="7" xfId="6" applyFont="1" applyFill="1" applyBorder="1" applyAlignment="1"/>
    <xf numFmtId="165" fontId="9" fillId="25" borderId="0" xfId="1" applyNumberFormat="1" applyFont="1" applyFill="1"/>
    <xf numFmtId="0" fontId="8" fillId="0" borderId="7" xfId="6" applyFont="1" applyFill="1" applyBorder="1" applyAlignment="1"/>
    <xf numFmtId="165" fontId="9" fillId="0" borderId="0" xfId="1" applyNumberFormat="1" applyFont="1"/>
    <xf numFmtId="43" fontId="4" fillId="0" borderId="0" xfId="1" applyFont="1" applyFill="1" applyAlignment="1" applyProtection="1">
      <protection locked="0"/>
    </xf>
    <xf numFmtId="0" fontId="0" fillId="0" borderId="0" xfId="0" applyFill="1"/>
    <xf numFmtId="0" fontId="37" fillId="15" borderId="0" xfId="4" applyFont="1" applyFill="1" applyAlignment="1" applyProtection="1"/>
    <xf numFmtId="0" fontId="37" fillId="0" borderId="0" xfId="4" applyFont="1" applyFill="1" applyAlignment="1" applyProtection="1"/>
    <xf numFmtId="0" fontId="37" fillId="0" borderId="0" xfId="3" applyNumberFormat="1" applyFont="1" applyAlignment="1" applyProtection="1">
      <alignment horizontal="right"/>
    </xf>
    <xf numFmtId="0" fontId="38" fillId="0" borderId="0" xfId="3" applyNumberFormat="1" applyFont="1" applyAlignment="1" applyProtection="1">
      <alignment horizontal="right"/>
    </xf>
    <xf numFmtId="0" fontId="39" fillId="15" borderId="0" xfId="4" applyFont="1" applyFill="1" applyAlignment="1" applyProtection="1"/>
    <xf numFmtId="0" fontId="37" fillId="16" borderId="0" xfId="4" applyFont="1" applyFill="1" applyAlignment="1" applyProtection="1">
      <alignment horizontal="center"/>
    </xf>
    <xf numFmtId="0" fontId="39" fillId="0" borderId="0" xfId="4" applyFont="1" applyFill="1" applyAlignment="1" applyProtection="1"/>
    <xf numFmtId="0" fontId="39" fillId="16" borderId="0" xfId="4" applyFont="1" applyFill="1" applyAlignment="1" applyProtection="1">
      <alignment horizontal="center"/>
    </xf>
    <xf numFmtId="0" fontId="39" fillId="15" borderId="0" xfId="4" applyNumberFormat="1" applyFont="1" applyFill="1" applyAlignment="1" applyProtection="1"/>
    <xf numFmtId="0" fontId="37" fillId="17" borderId="2" xfId="4" applyFont="1" applyFill="1" applyBorder="1" applyAlignment="1" applyProtection="1">
      <alignment horizontal="center"/>
    </xf>
    <xf numFmtId="0" fontId="37" fillId="16" borderId="2" xfId="4" applyFont="1" applyFill="1" applyBorder="1" applyAlignment="1" applyProtection="1">
      <alignment horizontal="center"/>
    </xf>
    <xf numFmtId="0" fontId="39" fillId="15" borderId="0" xfId="4" applyFont="1" applyFill="1" applyBorder="1" applyAlignment="1" applyProtection="1"/>
    <xf numFmtId="0" fontId="37" fillId="15" borderId="0" xfId="4" applyNumberFormat="1" applyFont="1" applyFill="1" applyAlignment="1" applyProtection="1"/>
    <xf numFmtId="44" fontId="37" fillId="0" borderId="0" xfId="2" applyFont="1" applyFill="1" applyAlignment="1" applyProtection="1"/>
    <xf numFmtId="164" fontId="39" fillId="18" borderId="3" xfId="4" applyNumberFormat="1" applyFont="1" applyFill="1" applyBorder="1" applyAlignment="1" applyProtection="1"/>
    <xf numFmtId="164" fontId="39" fillId="0" borderId="0" xfId="4" applyNumberFormat="1" applyFont="1" applyFill="1" applyBorder="1" applyAlignment="1" applyProtection="1"/>
    <xf numFmtId="164" fontId="39" fillId="15" borderId="3" xfId="4" applyNumberFormat="1" applyFont="1" applyFill="1" applyBorder="1" applyAlignment="1" applyProtection="1"/>
    <xf numFmtId="164" fontId="39" fillId="15" borderId="0" xfId="4" applyNumberFormat="1" applyFont="1" applyFill="1" applyBorder="1" applyAlignment="1" applyProtection="1"/>
    <xf numFmtId="0" fontId="37" fillId="15" borderId="2" xfId="4" applyNumberFormat="1" applyFont="1" applyFill="1" applyBorder="1" applyAlignment="1" applyProtection="1"/>
    <xf numFmtId="0" fontId="38" fillId="0" borderId="0" xfId="4" applyFont="1" applyAlignment="1" applyProtection="1"/>
    <xf numFmtId="0" fontId="38" fillId="0" borderId="0" xfId="4" applyFont="1" applyFill="1" applyAlignment="1" applyProtection="1"/>
    <xf numFmtId="0" fontId="39" fillId="0" borderId="0" xfId="4" applyNumberFormat="1" applyFont="1" applyFill="1" applyAlignment="1" applyProtection="1"/>
    <xf numFmtId="44" fontId="39" fillId="0" borderId="0" xfId="2" applyFont="1" applyFill="1" applyBorder="1" applyAlignment="1" applyProtection="1"/>
    <xf numFmtId="44" fontId="39" fillId="0" borderId="4" xfId="2" applyFont="1" applyFill="1" applyBorder="1" applyAlignment="1" applyProtection="1"/>
    <xf numFmtId="164" fontId="39" fillId="0" borderId="0" xfId="4" applyNumberFormat="1" applyFont="1" applyFill="1" applyAlignment="1" applyProtection="1"/>
    <xf numFmtId="44" fontId="39" fillId="0" borderId="0" xfId="2" applyFont="1" applyFill="1" applyAlignment="1" applyProtection="1"/>
    <xf numFmtId="164" fontId="39" fillId="18" borderId="0" xfId="4" applyNumberFormat="1" applyFont="1" applyFill="1" applyBorder="1" applyAlignment="1" applyProtection="1"/>
    <xf numFmtId="164" fontId="39" fillId="15" borderId="0" xfId="4" applyNumberFormat="1" applyFont="1" applyFill="1" applyAlignment="1" applyProtection="1"/>
    <xf numFmtId="44" fontId="39" fillId="20" borderId="0" xfId="2" applyFont="1" applyFill="1" applyAlignment="1" applyProtection="1"/>
    <xf numFmtId="0" fontId="38" fillId="15" borderId="0" xfId="4" applyNumberFormat="1" applyFont="1" applyFill="1" applyAlignment="1" applyProtection="1"/>
    <xf numFmtId="164" fontId="39" fillId="21" borderId="0" xfId="4" applyNumberFormat="1" applyFont="1" applyFill="1" applyAlignment="1" applyProtection="1">
      <alignment horizontal="right"/>
    </xf>
    <xf numFmtId="44" fontId="39" fillId="19" borderId="0" xfId="2" applyFont="1" applyFill="1" applyAlignment="1" applyProtection="1"/>
    <xf numFmtId="44" fontId="39" fillId="15" borderId="0" xfId="2" applyFont="1" applyFill="1" applyAlignment="1" applyProtection="1"/>
    <xf numFmtId="44" fontId="37" fillId="18" borderId="0" xfId="2" applyFont="1" applyFill="1" applyAlignment="1" applyProtection="1"/>
    <xf numFmtId="44" fontId="37" fillId="15" borderId="0" xfId="2" applyFont="1" applyFill="1" applyAlignment="1" applyProtection="1"/>
    <xf numFmtId="39" fontId="39" fillId="0" borderId="0" xfId="4" applyNumberFormat="1" applyFont="1" applyFill="1" applyAlignment="1" applyProtection="1"/>
    <xf numFmtId="39" fontId="39" fillId="15" borderId="0" xfId="4" applyNumberFormat="1" applyFont="1" applyFill="1" applyAlignment="1" applyProtection="1"/>
    <xf numFmtId="44" fontId="39" fillId="15" borderId="2" xfId="2" applyFont="1" applyFill="1" applyBorder="1" applyAlignment="1" applyProtection="1"/>
    <xf numFmtId="0" fontId="37" fillId="0" borderId="0" xfId="4" applyNumberFormat="1" applyFont="1" applyFill="1" applyAlignment="1" applyProtection="1"/>
    <xf numFmtId="44" fontId="39" fillId="19" borderId="0" xfId="2" applyFont="1" applyFill="1" applyBorder="1" applyAlignment="1" applyProtection="1"/>
    <xf numFmtId="44" fontId="37" fillId="18" borderId="5" xfId="2" applyFont="1" applyFill="1" applyBorder="1" applyAlignment="1" applyProtection="1"/>
    <xf numFmtId="0" fontId="38" fillId="15" borderId="0" xfId="4" applyFont="1" applyFill="1" applyAlignment="1" applyProtection="1"/>
    <xf numFmtId="0" fontId="36" fillId="15" borderId="0" xfId="4" applyNumberFormat="1" applyFont="1" applyFill="1" applyAlignment="1" applyProtection="1"/>
    <xf numFmtId="0" fontId="38" fillId="0" borderId="0" xfId="3" applyNumberFormat="1" applyFont="1" applyFill="1" applyAlignment="1" applyProtection="1"/>
    <xf numFmtId="0" fontId="38" fillId="0" borderId="0" xfId="3" applyNumberFormat="1" applyFont="1" applyAlignment="1" applyProtection="1"/>
    <xf numFmtId="0" fontId="3" fillId="0" borderId="0" xfId="3" applyNumberFormat="1" applyFont="1" applyFill="1" applyAlignment="1" applyProtection="1"/>
    <xf numFmtId="0" fontId="40" fillId="15" borderId="0" xfId="4" applyFont="1" applyFill="1" applyAlignment="1" applyProtection="1"/>
    <xf numFmtId="0" fontId="40" fillId="0" borderId="0" xfId="3" applyNumberFormat="1" applyFont="1" applyAlignment="1" applyProtection="1">
      <alignment horizontal="right"/>
    </xf>
    <xf numFmtId="0" fontId="4" fillId="0" borderId="0" xfId="3" applyNumberFormat="1" applyFont="1" applyAlignment="1" applyProtection="1">
      <alignment horizontal="right"/>
    </xf>
    <xf numFmtId="0" fontId="5" fillId="15" borderId="0" xfId="4" applyFont="1" applyFill="1" applyAlignment="1" applyProtection="1"/>
    <xf numFmtId="0" fontId="40" fillId="16" borderId="0" xfId="4" applyFont="1" applyFill="1" applyAlignment="1" applyProtection="1">
      <alignment horizontal="center"/>
    </xf>
    <xf numFmtId="0" fontId="5" fillId="16" borderId="0" xfId="4" applyFont="1" applyFill="1" applyAlignment="1" applyProtection="1">
      <alignment horizontal="center"/>
    </xf>
    <xf numFmtId="0" fontId="5" fillId="15" borderId="0" xfId="4" applyNumberFormat="1" applyFont="1" applyFill="1" applyAlignment="1" applyProtection="1"/>
    <xf numFmtId="0" fontId="40" fillId="17" borderId="2" xfId="4" applyFont="1" applyFill="1" applyBorder="1" applyAlignment="1" applyProtection="1">
      <alignment horizontal="center"/>
    </xf>
    <xf numFmtId="0" fontId="40" fillId="16" borderId="2" xfId="4" applyFont="1" applyFill="1" applyBorder="1" applyAlignment="1" applyProtection="1">
      <alignment horizontal="center"/>
    </xf>
    <xf numFmtId="0" fontId="5" fillId="15" borderId="0" xfId="4" applyFont="1" applyFill="1" applyBorder="1" applyAlignment="1" applyProtection="1"/>
    <xf numFmtId="0" fontId="40" fillId="15" borderId="0" xfId="4" applyNumberFormat="1" applyFont="1" applyFill="1" applyAlignment="1" applyProtection="1"/>
    <xf numFmtId="44" fontId="40" fillId="0" borderId="0" xfId="2" applyFont="1" applyFill="1" applyAlignment="1" applyProtection="1"/>
    <xf numFmtId="164" fontId="40" fillId="15" borderId="0" xfId="4" applyNumberFormat="1" applyFont="1" applyFill="1" applyAlignment="1" applyProtection="1"/>
    <xf numFmtId="44" fontId="40" fillId="15" borderId="0" xfId="2" applyFont="1" applyFill="1" applyAlignment="1" applyProtection="1"/>
    <xf numFmtId="164" fontId="5" fillId="18" borderId="3" xfId="4" applyNumberFormat="1" applyFont="1" applyFill="1" applyBorder="1" applyAlignment="1" applyProtection="1"/>
    <xf numFmtId="164" fontId="5" fillId="15" borderId="0" xfId="4" applyNumberFormat="1" applyFont="1" applyFill="1" applyBorder="1" applyAlignment="1" applyProtection="1"/>
    <xf numFmtId="164" fontId="5" fillId="15" borderId="3" xfId="4" applyNumberFormat="1" applyFont="1" applyFill="1" applyBorder="1" applyAlignment="1" applyProtection="1"/>
    <xf numFmtId="0" fontId="40" fillId="15" borderId="2" xfId="4" applyNumberFormat="1" applyFont="1" applyFill="1" applyBorder="1" applyAlignment="1" applyProtection="1"/>
    <xf numFmtId="0" fontId="3" fillId="0" borderId="2" xfId="4" applyFont="1" applyBorder="1" applyAlignment="1" applyProtection="1">
      <alignment horizontal="center"/>
    </xf>
    <xf numFmtId="0" fontId="5" fillId="0" borderId="0" xfId="4" applyNumberFormat="1" applyFont="1" applyFill="1" applyAlignment="1" applyProtection="1"/>
    <xf numFmtId="44" fontId="5" fillId="0" borderId="0" xfId="2" applyFont="1" applyFill="1" applyBorder="1" applyAlignment="1" applyProtection="1"/>
    <xf numFmtId="164" fontId="5" fillId="0" borderId="0" xfId="4" applyNumberFormat="1" applyFont="1" applyFill="1" applyBorder="1" applyAlignment="1" applyProtection="1"/>
    <xf numFmtId="44" fontId="5" fillId="19" borderId="0" xfId="2" applyFont="1" applyFill="1" applyBorder="1" applyAlignment="1" applyProtection="1">
      <protection locked="0"/>
    </xf>
    <xf numFmtId="39" fontId="5" fillId="0" borderId="0" xfId="4" applyNumberFormat="1" applyFont="1" applyFill="1" applyBorder="1" applyAlignment="1" applyProtection="1"/>
    <xf numFmtId="44" fontId="5" fillId="19" borderId="2" xfId="2" applyFont="1" applyFill="1" applyBorder="1" applyAlignment="1" applyProtection="1">
      <protection locked="0"/>
    </xf>
    <xf numFmtId="44" fontId="5" fillId="0" borderId="2" xfId="2" applyFont="1" applyFill="1" applyBorder="1" applyAlignment="1" applyProtection="1"/>
    <xf numFmtId="44" fontId="5" fillId="0" borderId="4" xfId="2" applyFont="1" applyFill="1" applyBorder="1" applyAlignment="1" applyProtection="1"/>
    <xf numFmtId="164" fontId="5" fillId="0" borderId="0" xfId="4" applyNumberFormat="1" applyFont="1" applyFill="1" applyAlignment="1" applyProtection="1"/>
    <xf numFmtId="44" fontId="5" fillId="0" borderId="0" xfId="2" applyFont="1" applyFill="1" applyAlignment="1" applyProtection="1"/>
    <xf numFmtId="164" fontId="5" fillId="18" borderId="0" xfId="4" applyNumberFormat="1" applyFont="1" applyFill="1" applyBorder="1" applyAlignment="1" applyProtection="1"/>
    <xf numFmtId="164" fontId="5" fillId="15" borderId="0" xfId="4" applyNumberFormat="1" applyFont="1" applyFill="1" applyAlignment="1" applyProtection="1"/>
    <xf numFmtId="44" fontId="5" fillId="20" borderId="0" xfId="2" applyFont="1" applyFill="1" applyAlignment="1" applyProtection="1">
      <protection locked="0"/>
    </xf>
    <xf numFmtId="44" fontId="5" fillId="19" borderId="0" xfId="2" applyFont="1" applyFill="1" applyAlignment="1" applyProtection="1">
      <protection locked="0"/>
    </xf>
    <xf numFmtId="44" fontId="5" fillId="15" borderId="0" xfId="2" applyFont="1" applyFill="1" applyAlignment="1" applyProtection="1"/>
    <xf numFmtId="0" fontId="4" fillId="15" borderId="0" xfId="4" applyNumberFormat="1" applyFont="1" applyFill="1" applyAlignment="1" applyProtection="1"/>
    <xf numFmtId="164" fontId="5" fillId="21" borderId="0" xfId="4" applyNumberFormat="1" applyFont="1" applyFill="1" applyAlignment="1" applyProtection="1">
      <alignment horizontal="right"/>
    </xf>
    <xf numFmtId="44" fontId="40" fillId="18" borderId="0" xfId="2" applyFont="1" applyFill="1" applyAlignment="1" applyProtection="1"/>
    <xf numFmtId="39" fontId="5" fillId="0" borderId="0" xfId="4" applyNumberFormat="1" applyFont="1" applyFill="1" applyAlignment="1" applyProtection="1"/>
    <xf numFmtId="39" fontId="5" fillId="15" borderId="0" xfId="4" applyNumberFormat="1" applyFont="1" applyFill="1" applyAlignment="1" applyProtection="1"/>
    <xf numFmtId="44" fontId="5" fillId="15" borderId="2" xfId="2" applyFont="1" applyFill="1" applyBorder="1" applyAlignment="1" applyProtection="1"/>
    <xf numFmtId="0" fontId="40" fillId="0" borderId="0" xfId="4" applyNumberFormat="1" applyFont="1" applyFill="1" applyAlignment="1" applyProtection="1"/>
    <xf numFmtId="44" fontId="40" fillId="18" borderId="5" xfId="2" applyFont="1" applyFill="1" applyBorder="1" applyAlignment="1" applyProtection="1"/>
    <xf numFmtId="0" fontId="4" fillId="15" borderId="0" xfId="4" applyFont="1" applyFill="1" applyAlignment="1" applyProtection="1"/>
    <xf numFmtId="0" fontId="3" fillId="15" borderId="0" xfId="4" applyNumberFormat="1" applyFont="1" applyFill="1" applyAlignment="1" applyProtection="1"/>
    <xf numFmtId="0" fontId="4" fillId="0" borderId="0" xfId="4" applyFont="1" applyAlignment="1" applyProtection="1">
      <protection locked="0"/>
    </xf>
    <xf numFmtId="0" fontId="4" fillId="0" borderId="0" xfId="3" applyNumberFormat="1" applyFont="1" applyAlignment="1" applyProtection="1">
      <protection locked="0"/>
    </xf>
    <xf numFmtId="44" fontId="5" fillId="19" borderId="0" xfId="77" applyFont="1" applyFill="1" applyAlignment="1" applyProtection="1">
      <protection locked="0"/>
    </xf>
    <xf numFmtId="44" fontId="5" fillId="19" borderId="2" xfId="77" applyFont="1" applyFill="1" applyBorder="1" applyAlignment="1" applyProtection="1">
      <protection locked="0"/>
    </xf>
    <xf numFmtId="44" fontId="39" fillId="0" borderId="2" xfId="2" applyFont="1" applyFill="1" applyBorder="1" applyAlignment="1" applyProtection="1"/>
    <xf numFmtId="44" fontId="39" fillId="19" borderId="2" xfId="2" applyFont="1" applyFill="1" applyBorder="1" applyAlignment="1" applyProtection="1"/>
    <xf numFmtId="0" fontId="3" fillId="0" borderId="0" xfId="3" applyFont="1"/>
    <xf numFmtId="0" fontId="4" fillId="0" borderId="0" xfId="3" applyFont="1"/>
    <xf numFmtId="0" fontId="40" fillId="15" borderId="0" xfId="4" applyFont="1" applyFill="1"/>
    <xf numFmtId="0" fontId="40" fillId="0" borderId="0" xfId="3" applyFont="1" applyAlignment="1">
      <alignment horizontal="right"/>
    </xf>
    <xf numFmtId="0" fontId="4" fillId="0" borderId="0" xfId="3" applyFont="1" applyAlignment="1">
      <alignment horizontal="right"/>
    </xf>
    <xf numFmtId="0" fontId="5" fillId="15" borderId="0" xfId="4" applyFont="1" applyFill="1"/>
    <xf numFmtId="0" fontId="40" fillId="16" borderId="0" xfId="4" applyFont="1" applyFill="1" applyAlignment="1">
      <alignment horizontal="center"/>
    </xf>
    <xf numFmtId="0" fontId="5" fillId="16" borderId="0" xfId="4" applyFont="1" applyFill="1" applyAlignment="1">
      <alignment horizontal="center"/>
    </xf>
    <xf numFmtId="0" fontId="4" fillId="0" borderId="0" xfId="4" applyFont="1"/>
    <xf numFmtId="0" fontId="40" fillId="17" borderId="2" xfId="4" applyFont="1" applyFill="1" applyBorder="1" applyAlignment="1">
      <alignment horizontal="center"/>
    </xf>
    <xf numFmtId="0" fontId="40" fillId="16" borderId="2" xfId="4" applyFont="1" applyFill="1" applyBorder="1" applyAlignment="1">
      <alignment horizontal="center"/>
    </xf>
    <xf numFmtId="44" fontId="40" fillId="0" borderId="0" xfId="2" applyFont="1"/>
    <xf numFmtId="164" fontId="40" fillId="15" borderId="0" xfId="4" applyNumberFormat="1" applyFont="1" applyFill="1"/>
    <xf numFmtId="44" fontId="40" fillId="15" borderId="0" xfId="2" applyFont="1" applyFill="1"/>
    <xf numFmtId="164" fontId="5" fillId="18" borderId="3" xfId="4" applyNumberFormat="1" applyFont="1" applyFill="1" applyBorder="1"/>
    <xf numFmtId="164" fontId="5" fillId="15" borderId="0" xfId="4" applyNumberFormat="1" applyFont="1" applyFill="1"/>
    <xf numFmtId="164" fontId="5" fillId="15" borderId="3" xfId="4" applyNumberFormat="1" applyFont="1" applyFill="1" applyBorder="1"/>
    <xf numFmtId="0" fontId="40" fillId="15" borderId="2" xfId="4" applyFont="1" applyFill="1" applyBorder="1"/>
    <xf numFmtId="0" fontId="3" fillId="0" borderId="2" xfId="4" applyFont="1" applyBorder="1" applyAlignment="1">
      <alignment horizontal="center"/>
    </xf>
    <xf numFmtId="0" fontId="5" fillId="0" borderId="0" xfId="4" applyFont="1"/>
    <xf numFmtId="44" fontId="5" fillId="0" borderId="0" xfId="2" applyFont="1"/>
    <xf numFmtId="164" fontId="5" fillId="0" borderId="0" xfId="4" applyNumberFormat="1" applyFont="1"/>
    <xf numFmtId="44" fontId="5" fillId="19" borderId="0" xfId="2" applyFont="1" applyFill="1" applyProtection="1">
      <protection locked="0"/>
    </xf>
    <xf numFmtId="43" fontId="4" fillId="19" borderId="0" xfId="1" applyFont="1" applyFill="1" applyProtection="1">
      <protection locked="0"/>
    </xf>
    <xf numFmtId="39" fontId="5" fillId="0" borderId="0" xfId="4" applyNumberFormat="1" applyFont="1"/>
    <xf numFmtId="44" fontId="5" fillId="19" borderId="2" xfId="2" applyFont="1" applyFill="1" applyBorder="1" applyProtection="1">
      <protection locked="0"/>
    </xf>
    <xf numFmtId="44" fontId="5" fillId="0" borderId="2" xfId="2" applyFont="1" applyBorder="1"/>
    <xf numFmtId="44" fontId="5" fillId="0" borderId="4" xfId="2" applyFont="1" applyBorder="1"/>
    <xf numFmtId="164" fontId="5" fillId="18" borderId="0" xfId="4" applyNumberFormat="1" applyFont="1" applyFill="1"/>
    <xf numFmtId="44" fontId="5" fillId="20" borderId="0" xfId="2" applyFont="1" applyFill="1" applyProtection="1">
      <protection locked="0"/>
    </xf>
    <xf numFmtId="44" fontId="5" fillId="15" borderId="0" xfId="2" applyFont="1" applyFill="1"/>
    <xf numFmtId="0" fontId="4" fillId="15" borderId="0" xfId="4" applyFont="1" applyFill="1"/>
    <xf numFmtId="164" fontId="5" fillId="21" borderId="0" xfId="4" applyNumberFormat="1" applyFont="1" applyFill="1" applyAlignment="1">
      <alignment horizontal="right"/>
    </xf>
    <xf numFmtId="44" fontId="40" fillId="18" borderId="0" xfId="2" applyFont="1" applyFill="1"/>
    <xf numFmtId="39" fontId="5" fillId="15" borderId="0" xfId="4" applyNumberFormat="1" applyFont="1" applyFill="1"/>
    <xf numFmtId="8" fontId="5" fillId="19" borderId="0" xfId="2" applyNumberFormat="1" applyFont="1" applyFill="1" applyProtection="1">
      <protection locked="0"/>
    </xf>
    <xf numFmtId="44" fontId="5" fillId="15" borderId="2" xfId="2" applyFont="1" applyFill="1" applyBorder="1"/>
    <xf numFmtId="0" fontId="40" fillId="0" borderId="0" xfId="4" applyFont="1"/>
    <xf numFmtId="44" fontId="40" fillId="18" borderId="5" xfId="2" applyFont="1" applyFill="1" applyBorder="1"/>
    <xf numFmtId="0" fontId="3" fillId="15" borderId="0" xfId="4" applyFont="1" applyFill="1"/>
    <xf numFmtId="0" fontId="4" fillId="0" borderId="0" xfId="4" applyFont="1" applyProtection="1">
      <protection locked="0"/>
    </xf>
    <xf numFmtId="0" fontId="4" fillId="0" borderId="0" xfId="3" applyFont="1" applyProtection="1">
      <protection locked="0"/>
    </xf>
    <xf numFmtId="0" fontId="3" fillId="0" borderId="0" xfId="3" applyFont="1" applyAlignment="1">
      <alignment horizontal="right"/>
    </xf>
    <xf numFmtId="0" fontId="35" fillId="24" borderId="0" xfId="3" applyNumberFormat="1" applyFont="1" applyFill="1" applyAlignment="1" applyProtection="1">
      <alignment horizontal="left" vertical="top" wrapText="1"/>
      <protection locked="0"/>
    </xf>
    <xf numFmtId="0" fontId="36" fillId="0" borderId="0" xfId="3" applyNumberFormat="1" applyFont="1" applyAlignment="1">
      <alignment horizontal="center"/>
    </xf>
    <xf numFmtId="0" fontId="38" fillId="15" borderId="0" xfId="4" applyNumberFormat="1" applyFont="1" applyFill="1" applyAlignment="1" applyProtection="1">
      <alignment horizontal="left" wrapText="1"/>
    </xf>
    <xf numFmtId="0" fontId="4" fillId="19" borderId="0" xfId="3" applyNumberFormat="1" applyFont="1" applyFill="1" applyAlignment="1" applyProtection="1">
      <alignment horizontal="left" vertical="top" wrapText="1"/>
      <protection locked="0"/>
    </xf>
    <xf numFmtId="0" fontId="3" fillId="0" borderId="0" xfId="3" applyNumberFormat="1" applyFont="1" applyAlignment="1">
      <alignment horizontal="center"/>
    </xf>
    <xf numFmtId="0" fontId="29" fillId="0" borderId="0" xfId="0" applyFont="1" applyAlignment="1"/>
    <xf numFmtId="0" fontId="4" fillId="15" borderId="0" xfId="4" applyNumberFormat="1" applyFont="1" applyFill="1" applyAlignment="1" applyProtection="1">
      <alignment horizontal="left" wrapText="1"/>
    </xf>
    <xf numFmtId="0" fontId="4" fillId="19" borderId="0" xfId="3" applyFont="1" applyFill="1" applyAlignment="1" applyProtection="1">
      <alignment horizontal="left" vertical="top" wrapText="1"/>
      <protection locked="0"/>
    </xf>
    <xf numFmtId="0" fontId="3" fillId="0" borderId="0" xfId="3" applyFont="1" applyAlignment="1">
      <alignment horizontal="center"/>
    </xf>
    <xf numFmtId="0" fontId="4" fillId="15" borderId="0" xfId="4" applyFont="1" applyFill="1" applyAlignment="1">
      <alignment horizontal="left" wrapText="1"/>
    </xf>
    <xf numFmtId="0" fontId="37" fillId="15" borderId="0" xfId="4" applyNumberFormat="1" applyFont="1" applyFill="1" applyAlignment="1" applyProtection="1">
      <alignment horizontal="center"/>
    </xf>
    <xf numFmtId="0" fontId="36" fillId="0" borderId="0" xfId="3" applyNumberFormat="1" applyFont="1" applyAlignment="1">
      <alignment horizontal="left"/>
    </xf>
    <xf numFmtId="0" fontId="40" fillId="15" borderId="0" xfId="4" applyNumberFormat="1" applyFont="1" applyFill="1" applyAlignment="1" applyProtection="1">
      <alignment horizontal="center"/>
    </xf>
    <xf numFmtId="0" fontId="3" fillId="0" borderId="0" xfId="3" applyNumberFormat="1" applyFont="1" applyAlignment="1">
      <alignment horizontal="left"/>
    </xf>
    <xf numFmtId="0" fontId="40" fillId="15" borderId="0" xfId="4" applyFont="1" applyFill="1" applyAlignment="1" applyProtection="1">
      <alignment horizontal="left"/>
    </xf>
    <xf numFmtId="0" fontId="40" fillId="15" borderId="0" xfId="4" applyFont="1" applyFill="1" applyAlignment="1">
      <alignment horizontal="center"/>
    </xf>
    <xf numFmtId="0" fontId="3" fillId="0" borderId="0" xfId="3" applyFont="1" applyAlignment="1">
      <alignment horizontal="left"/>
    </xf>
  </cellXfs>
  <cellStyles count="1267">
    <cellStyle name="20% - Accent1 2" xfId="7"/>
    <cellStyle name="20% - Accent1 2 2" xfId="8"/>
    <cellStyle name="20% - Accent2 2" xfId="9"/>
    <cellStyle name="20% - Accent2 2 2" xfId="10"/>
    <cellStyle name="20% - Accent3 2" xfId="11"/>
    <cellStyle name="20% - Accent3 2 2" xfId="12"/>
    <cellStyle name="20% - Accent4 2" xfId="13"/>
    <cellStyle name="20% - Accent4 2 2" xfId="14"/>
    <cellStyle name="20% - Accent5 2" xfId="15"/>
    <cellStyle name="20% - Accent5 2 2" xfId="16"/>
    <cellStyle name="20% - Accent6 2" xfId="17"/>
    <cellStyle name="20% - Accent6 2 2" xfId="18"/>
    <cellStyle name="40% - Accent1 2" xfId="19"/>
    <cellStyle name="40% - Accent1 2 2" xfId="20"/>
    <cellStyle name="40% - Accent2 2" xfId="21"/>
    <cellStyle name="40% - Accent2 2 2" xfId="22"/>
    <cellStyle name="40% - Accent3 2" xfId="23"/>
    <cellStyle name="40% - Accent3 2 2" xfId="24"/>
    <cellStyle name="40% - Accent4 2" xfId="25"/>
    <cellStyle name="40% - Accent4 2 2" xfId="26"/>
    <cellStyle name="40% - Accent5 2" xfId="27"/>
    <cellStyle name="40% - Accent5 2 2" xfId="28"/>
    <cellStyle name="40% - Accent6 2" xfId="29"/>
    <cellStyle name="40% - Accent6 2 2" xfId="30"/>
    <cellStyle name="60% - Accent1 2" xfId="31"/>
    <cellStyle name="60% - Accent2 2" xfId="32"/>
    <cellStyle name="60% - Accent3 2" xfId="33"/>
    <cellStyle name="60% - Accent4 2" xfId="34"/>
    <cellStyle name="60% - Accent5 2" xfId="35"/>
    <cellStyle name="60% - Accent6 2" xfId="36"/>
    <cellStyle name="Accent1 2" xfId="37"/>
    <cellStyle name="Accent2 2" xfId="38"/>
    <cellStyle name="Accent3 2" xfId="39"/>
    <cellStyle name="Accent4 2" xfId="40"/>
    <cellStyle name="Accent5 2" xfId="41"/>
    <cellStyle name="Accent6 2" xfId="42"/>
    <cellStyle name="Bad 2" xfId="43"/>
    <cellStyle name="Calculation 2" xfId="44"/>
    <cellStyle name="Calculation 2 10" xfId="174"/>
    <cellStyle name="Calculation 2 10 2" xfId="175"/>
    <cellStyle name="Calculation 2 11" xfId="176"/>
    <cellStyle name="Calculation 2 11 2" xfId="177"/>
    <cellStyle name="Calculation 2 12" xfId="178"/>
    <cellStyle name="Calculation 2 12 2" xfId="179"/>
    <cellStyle name="Calculation 2 13" xfId="180"/>
    <cellStyle name="Calculation 2 13 2" xfId="181"/>
    <cellStyle name="Calculation 2 14" xfId="182"/>
    <cellStyle name="Calculation 2 14 2" xfId="183"/>
    <cellStyle name="Calculation 2 15" xfId="184"/>
    <cellStyle name="Calculation 2 15 2" xfId="185"/>
    <cellStyle name="Calculation 2 16" xfId="186"/>
    <cellStyle name="Calculation 2 16 2" xfId="187"/>
    <cellStyle name="Calculation 2 17" xfId="188"/>
    <cellStyle name="Calculation 2 17 2" xfId="189"/>
    <cellStyle name="Calculation 2 18" xfId="190"/>
    <cellStyle name="Calculation 2 18 2" xfId="191"/>
    <cellStyle name="Calculation 2 19" xfId="192"/>
    <cellStyle name="Calculation 2 19 2" xfId="193"/>
    <cellStyle name="Calculation 2 2" xfId="45"/>
    <cellStyle name="Calculation 2 2 10" xfId="194"/>
    <cellStyle name="Calculation 2 2 10 2" xfId="195"/>
    <cellStyle name="Calculation 2 2 11" xfId="196"/>
    <cellStyle name="Calculation 2 2 11 2" xfId="197"/>
    <cellStyle name="Calculation 2 2 12" xfId="198"/>
    <cellStyle name="Calculation 2 2 12 2" xfId="199"/>
    <cellStyle name="Calculation 2 2 13" xfId="200"/>
    <cellStyle name="Calculation 2 2 13 2" xfId="201"/>
    <cellStyle name="Calculation 2 2 14" xfId="202"/>
    <cellStyle name="Calculation 2 2 14 2" xfId="203"/>
    <cellStyle name="Calculation 2 2 15" xfId="204"/>
    <cellStyle name="Calculation 2 2 15 2" xfId="205"/>
    <cellStyle name="Calculation 2 2 16" xfId="206"/>
    <cellStyle name="Calculation 2 2 16 2" xfId="207"/>
    <cellStyle name="Calculation 2 2 17" xfId="208"/>
    <cellStyle name="Calculation 2 2 17 2" xfId="209"/>
    <cellStyle name="Calculation 2 2 18" xfId="210"/>
    <cellStyle name="Calculation 2 2 18 2" xfId="211"/>
    <cellStyle name="Calculation 2 2 19" xfId="212"/>
    <cellStyle name="Calculation 2 2 19 2" xfId="213"/>
    <cellStyle name="Calculation 2 2 2" xfId="214"/>
    <cellStyle name="Calculation 2 2 2 2" xfId="215"/>
    <cellStyle name="Calculation 2 2 20" xfId="216"/>
    <cellStyle name="Calculation 2 2 20 2" xfId="217"/>
    <cellStyle name="Calculation 2 2 21" xfId="218"/>
    <cellStyle name="Calculation 2 2 21 2" xfId="219"/>
    <cellStyle name="Calculation 2 2 22" xfId="220"/>
    <cellStyle name="Calculation 2 2 22 2" xfId="221"/>
    <cellStyle name="Calculation 2 2 23" xfId="222"/>
    <cellStyle name="Calculation 2 2 23 2" xfId="223"/>
    <cellStyle name="Calculation 2 2 24" xfId="224"/>
    <cellStyle name="Calculation 2 2 24 2" xfId="225"/>
    <cellStyle name="Calculation 2 2 25" xfId="226"/>
    <cellStyle name="Calculation 2 2 25 2" xfId="227"/>
    <cellStyle name="Calculation 2 2 26" xfId="228"/>
    <cellStyle name="Calculation 2 2 26 2" xfId="229"/>
    <cellStyle name="Calculation 2 2 27" xfId="230"/>
    <cellStyle name="Calculation 2 2 27 2" xfId="231"/>
    <cellStyle name="Calculation 2 2 28" xfId="232"/>
    <cellStyle name="Calculation 2 2 28 2" xfId="233"/>
    <cellStyle name="Calculation 2 2 29" xfId="234"/>
    <cellStyle name="Calculation 2 2 29 2" xfId="235"/>
    <cellStyle name="Calculation 2 2 3" xfId="236"/>
    <cellStyle name="Calculation 2 2 3 2" xfId="237"/>
    <cellStyle name="Calculation 2 2 30" xfId="238"/>
    <cellStyle name="Calculation 2 2 30 2" xfId="239"/>
    <cellStyle name="Calculation 2 2 31" xfId="240"/>
    <cellStyle name="Calculation 2 2 31 2" xfId="241"/>
    <cellStyle name="Calculation 2 2 32" xfId="242"/>
    <cellStyle name="Calculation 2 2 32 2" xfId="243"/>
    <cellStyle name="Calculation 2 2 33" xfId="244"/>
    <cellStyle name="Calculation 2 2 33 2" xfId="245"/>
    <cellStyle name="Calculation 2 2 34" xfId="246"/>
    <cellStyle name="Calculation 2 2 34 2" xfId="247"/>
    <cellStyle name="Calculation 2 2 35" xfId="248"/>
    <cellStyle name="Calculation 2 2 35 2" xfId="249"/>
    <cellStyle name="Calculation 2 2 36" xfId="250"/>
    <cellStyle name="Calculation 2 2 36 2" xfId="251"/>
    <cellStyle name="Calculation 2 2 37" xfId="252"/>
    <cellStyle name="Calculation 2 2 37 2" xfId="253"/>
    <cellStyle name="Calculation 2 2 38" xfId="254"/>
    <cellStyle name="Calculation 2 2 38 2" xfId="255"/>
    <cellStyle name="Calculation 2 2 39" xfId="256"/>
    <cellStyle name="Calculation 2 2 39 2" xfId="257"/>
    <cellStyle name="Calculation 2 2 4" xfId="258"/>
    <cellStyle name="Calculation 2 2 4 2" xfId="259"/>
    <cellStyle name="Calculation 2 2 40" xfId="260"/>
    <cellStyle name="Calculation 2 2 40 2" xfId="261"/>
    <cellStyle name="Calculation 2 2 41" xfId="262"/>
    <cellStyle name="Calculation 2 2 41 2" xfId="263"/>
    <cellStyle name="Calculation 2 2 42" xfId="264"/>
    <cellStyle name="Calculation 2 2 42 2" xfId="265"/>
    <cellStyle name="Calculation 2 2 43" xfId="266"/>
    <cellStyle name="Calculation 2 2 43 2" xfId="267"/>
    <cellStyle name="Calculation 2 2 44" xfId="268"/>
    <cellStyle name="Calculation 2 2 44 2" xfId="269"/>
    <cellStyle name="Calculation 2 2 45" xfId="270"/>
    <cellStyle name="Calculation 2 2 45 2" xfId="271"/>
    <cellStyle name="Calculation 2 2 46" xfId="272"/>
    <cellStyle name="Calculation 2 2 46 2" xfId="273"/>
    <cellStyle name="Calculation 2 2 47" xfId="274"/>
    <cellStyle name="Calculation 2 2 47 2" xfId="275"/>
    <cellStyle name="Calculation 2 2 48" xfId="276"/>
    <cellStyle name="Calculation 2 2 48 2" xfId="277"/>
    <cellStyle name="Calculation 2 2 49" xfId="278"/>
    <cellStyle name="Calculation 2 2 49 2" xfId="279"/>
    <cellStyle name="Calculation 2 2 5" xfId="280"/>
    <cellStyle name="Calculation 2 2 5 2" xfId="281"/>
    <cellStyle name="Calculation 2 2 50" xfId="282"/>
    <cellStyle name="Calculation 2 2 50 2" xfId="283"/>
    <cellStyle name="Calculation 2 2 51" xfId="284"/>
    <cellStyle name="Calculation 2 2 51 2" xfId="285"/>
    <cellStyle name="Calculation 2 2 52" xfId="286"/>
    <cellStyle name="Calculation 2 2 52 2" xfId="287"/>
    <cellStyle name="Calculation 2 2 53" xfId="288"/>
    <cellStyle name="Calculation 2 2 54" xfId="289"/>
    <cellStyle name="Calculation 2 2 55" xfId="290"/>
    <cellStyle name="Calculation 2 2 56" xfId="291"/>
    <cellStyle name="Calculation 2 2 57" xfId="292"/>
    <cellStyle name="Calculation 2 2 6" xfId="293"/>
    <cellStyle name="Calculation 2 2 6 2" xfId="294"/>
    <cellStyle name="Calculation 2 2 7" xfId="295"/>
    <cellStyle name="Calculation 2 2 7 2" xfId="296"/>
    <cellStyle name="Calculation 2 2 8" xfId="297"/>
    <cellStyle name="Calculation 2 2 8 2" xfId="298"/>
    <cellStyle name="Calculation 2 2 9" xfId="299"/>
    <cellStyle name="Calculation 2 2 9 2" xfId="300"/>
    <cellStyle name="Calculation 2 20" xfId="301"/>
    <cellStyle name="Calculation 2 20 2" xfId="302"/>
    <cellStyle name="Calculation 2 21" xfId="303"/>
    <cellStyle name="Calculation 2 21 2" xfId="304"/>
    <cellStyle name="Calculation 2 22" xfId="305"/>
    <cellStyle name="Calculation 2 22 2" xfId="306"/>
    <cellStyle name="Calculation 2 23" xfId="307"/>
    <cellStyle name="Calculation 2 23 2" xfId="308"/>
    <cellStyle name="Calculation 2 24" xfId="309"/>
    <cellStyle name="Calculation 2 24 2" xfId="310"/>
    <cellStyle name="Calculation 2 25" xfId="311"/>
    <cellStyle name="Calculation 2 25 2" xfId="312"/>
    <cellStyle name="Calculation 2 26" xfId="313"/>
    <cellStyle name="Calculation 2 26 2" xfId="314"/>
    <cellStyle name="Calculation 2 27" xfId="315"/>
    <cellStyle name="Calculation 2 27 2" xfId="316"/>
    <cellStyle name="Calculation 2 28" xfId="317"/>
    <cellStyle name="Calculation 2 28 2" xfId="318"/>
    <cellStyle name="Calculation 2 29" xfId="319"/>
    <cellStyle name="Calculation 2 29 2" xfId="320"/>
    <cellStyle name="Calculation 2 3" xfId="321"/>
    <cellStyle name="Calculation 2 3 2" xfId="322"/>
    <cellStyle name="Calculation 2 30" xfId="323"/>
    <cellStyle name="Calculation 2 30 2" xfId="324"/>
    <cellStyle name="Calculation 2 31" xfId="325"/>
    <cellStyle name="Calculation 2 31 2" xfId="326"/>
    <cellStyle name="Calculation 2 32" xfId="327"/>
    <cellStyle name="Calculation 2 32 2" xfId="328"/>
    <cellStyle name="Calculation 2 33" xfId="329"/>
    <cellStyle name="Calculation 2 33 2" xfId="330"/>
    <cellStyle name="Calculation 2 34" xfId="331"/>
    <cellStyle name="Calculation 2 34 2" xfId="332"/>
    <cellStyle name="Calculation 2 35" xfId="333"/>
    <cellStyle name="Calculation 2 35 2" xfId="334"/>
    <cellStyle name="Calculation 2 36" xfId="335"/>
    <cellStyle name="Calculation 2 36 2" xfId="336"/>
    <cellStyle name="Calculation 2 37" xfId="337"/>
    <cellStyle name="Calculation 2 37 2" xfId="338"/>
    <cellStyle name="Calculation 2 38" xfId="339"/>
    <cellStyle name="Calculation 2 38 2" xfId="340"/>
    <cellStyle name="Calculation 2 39" xfId="341"/>
    <cellStyle name="Calculation 2 39 2" xfId="342"/>
    <cellStyle name="Calculation 2 4" xfId="343"/>
    <cellStyle name="Calculation 2 4 2" xfId="344"/>
    <cellStyle name="Calculation 2 40" xfId="345"/>
    <cellStyle name="Calculation 2 40 2" xfId="346"/>
    <cellStyle name="Calculation 2 41" xfId="347"/>
    <cellStyle name="Calculation 2 41 2" xfId="348"/>
    <cellStyle name="Calculation 2 42" xfId="349"/>
    <cellStyle name="Calculation 2 42 2" xfId="350"/>
    <cellStyle name="Calculation 2 43" xfId="351"/>
    <cellStyle name="Calculation 2 43 2" xfId="352"/>
    <cellStyle name="Calculation 2 44" xfId="353"/>
    <cellStyle name="Calculation 2 44 2" xfId="354"/>
    <cellStyle name="Calculation 2 45" xfId="355"/>
    <cellStyle name="Calculation 2 45 2" xfId="356"/>
    <cellStyle name="Calculation 2 46" xfId="357"/>
    <cellStyle name="Calculation 2 46 2" xfId="358"/>
    <cellStyle name="Calculation 2 47" xfId="359"/>
    <cellStyle name="Calculation 2 47 2" xfId="360"/>
    <cellStyle name="Calculation 2 48" xfId="361"/>
    <cellStyle name="Calculation 2 48 2" xfId="362"/>
    <cellStyle name="Calculation 2 49" xfId="363"/>
    <cellStyle name="Calculation 2 49 2" xfId="364"/>
    <cellStyle name="Calculation 2 5" xfId="365"/>
    <cellStyle name="Calculation 2 5 2" xfId="366"/>
    <cellStyle name="Calculation 2 50" xfId="367"/>
    <cellStyle name="Calculation 2 50 2" xfId="368"/>
    <cellStyle name="Calculation 2 51" xfId="369"/>
    <cellStyle name="Calculation 2 51 2" xfId="370"/>
    <cellStyle name="Calculation 2 52" xfId="371"/>
    <cellStyle name="Calculation 2 52 2" xfId="372"/>
    <cellStyle name="Calculation 2 53" xfId="373"/>
    <cellStyle name="Calculation 2 53 2" xfId="374"/>
    <cellStyle name="Calculation 2 54" xfId="375"/>
    <cellStyle name="Calculation 2 55" xfId="376"/>
    <cellStyle name="Calculation 2 56" xfId="377"/>
    <cellStyle name="Calculation 2 57" xfId="378"/>
    <cellStyle name="Calculation 2 58" xfId="379"/>
    <cellStyle name="Calculation 2 6" xfId="380"/>
    <cellStyle name="Calculation 2 6 2" xfId="381"/>
    <cellStyle name="Calculation 2 7" xfId="382"/>
    <cellStyle name="Calculation 2 7 2" xfId="383"/>
    <cellStyle name="Calculation 2 8" xfId="384"/>
    <cellStyle name="Calculation 2 8 2" xfId="385"/>
    <cellStyle name="Calculation 2 9" xfId="386"/>
    <cellStyle name="Calculation 2 9 2" xfId="387"/>
    <cellStyle name="Check Cell 2" xfId="46"/>
    <cellStyle name="Comma" xfId="1" builtinId="3"/>
    <cellStyle name="Comma 19" xfId="47"/>
    <cellStyle name="Comma 2" xfId="48"/>
    <cellStyle name="Comma 2 10" xfId="49"/>
    <cellStyle name="Comma 2 11" xfId="50"/>
    <cellStyle name="Comma 2 12" xfId="51"/>
    <cellStyle name="Comma 2 13" xfId="52"/>
    <cellStyle name="Comma 2 14" xfId="53"/>
    <cellStyle name="Comma 2 15" xfId="54"/>
    <cellStyle name="Comma 2 16" xfId="55"/>
    <cellStyle name="Comma 2 17" xfId="56"/>
    <cellStyle name="Comma 2 2" xfId="57"/>
    <cellStyle name="Comma 2 2 2" xfId="58"/>
    <cellStyle name="Comma 2 2 3" xfId="59"/>
    <cellStyle name="Comma 2 2 4" xfId="60"/>
    <cellStyle name="Comma 2 2 5" xfId="61"/>
    <cellStyle name="Comma 2 3" xfId="62"/>
    <cellStyle name="Comma 2 3 2" xfId="63"/>
    <cellStyle name="Comma 2 4" xfId="64"/>
    <cellStyle name="Comma 2 5" xfId="65"/>
    <cellStyle name="Comma 2 6" xfId="66"/>
    <cellStyle name="Comma 2 7" xfId="67"/>
    <cellStyle name="Comma 2 8" xfId="68"/>
    <cellStyle name="Comma 2 9" xfId="69"/>
    <cellStyle name="Comma 3" xfId="70"/>
    <cellStyle name="Comma 3 2" xfId="71"/>
    <cellStyle name="Comma 4" xfId="72"/>
    <cellStyle name="Comma 4 2" xfId="73"/>
    <cellStyle name="Comma 5" xfId="1265"/>
    <cellStyle name="Currency" xfId="2" builtinId="4"/>
    <cellStyle name="Currency 2" xfId="74"/>
    <cellStyle name="Currency 2 2" xfId="75"/>
    <cellStyle name="Currency 2 3" xfId="76"/>
    <cellStyle name="Currency 3" xfId="77"/>
    <cellStyle name="Currency 4" xfId="78"/>
    <cellStyle name="Explanatory Text 2" xfId="79"/>
    <cellStyle name="Good 2" xfId="80"/>
    <cellStyle name="Heading 1 2" xfId="81"/>
    <cellStyle name="Heading 2 2" xfId="82"/>
    <cellStyle name="Heading 3 2" xfId="83"/>
    <cellStyle name="Heading 4 2" xfId="84"/>
    <cellStyle name="Hyperlink 2" xfId="85"/>
    <cellStyle name="Hyperlink 2 2" xfId="388"/>
    <cellStyle name="Hyperlink 2 3" xfId="389"/>
    <cellStyle name="Input 2" xfId="86"/>
    <cellStyle name="Input 2 10" xfId="390"/>
    <cellStyle name="Input 2 10 2" xfId="391"/>
    <cellStyle name="Input 2 11" xfId="392"/>
    <cellStyle name="Input 2 11 2" xfId="393"/>
    <cellStyle name="Input 2 12" xfId="394"/>
    <cellStyle name="Input 2 12 2" xfId="395"/>
    <cellStyle name="Input 2 13" xfId="396"/>
    <cellStyle name="Input 2 13 2" xfId="397"/>
    <cellStyle name="Input 2 14" xfId="398"/>
    <cellStyle name="Input 2 14 2" xfId="399"/>
    <cellStyle name="Input 2 15" xfId="400"/>
    <cellStyle name="Input 2 15 2" xfId="401"/>
    <cellStyle name="Input 2 16" xfId="402"/>
    <cellStyle name="Input 2 16 2" xfId="403"/>
    <cellStyle name="Input 2 17" xfId="404"/>
    <cellStyle name="Input 2 17 2" xfId="405"/>
    <cellStyle name="Input 2 18" xfId="406"/>
    <cellStyle name="Input 2 18 2" xfId="407"/>
    <cellStyle name="Input 2 19" xfId="408"/>
    <cellStyle name="Input 2 19 2" xfId="409"/>
    <cellStyle name="Input 2 2" xfId="87"/>
    <cellStyle name="Input 2 2 10" xfId="410"/>
    <cellStyle name="Input 2 2 10 2" xfId="411"/>
    <cellStyle name="Input 2 2 11" xfId="412"/>
    <cellStyle name="Input 2 2 11 2" xfId="413"/>
    <cellStyle name="Input 2 2 12" xfId="414"/>
    <cellStyle name="Input 2 2 12 2" xfId="415"/>
    <cellStyle name="Input 2 2 13" xfId="416"/>
    <cellStyle name="Input 2 2 13 2" xfId="417"/>
    <cellStyle name="Input 2 2 14" xfId="418"/>
    <cellStyle name="Input 2 2 14 2" xfId="419"/>
    <cellStyle name="Input 2 2 15" xfId="420"/>
    <cellStyle name="Input 2 2 15 2" xfId="421"/>
    <cellStyle name="Input 2 2 16" xfId="422"/>
    <cellStyle name="Input 2 2 16 2" xfId="423"/>
    <cellStyle name="Input 2 2 17" xfId="424"/>
    <cellStyle name="Input 2 2 17 2" xfId="425"/>
    <cellStyle name="Input 2 2 18" xfId="426"/>
    <cellStyle name="Input 2 2 18 2" xfId="427"/>
    <cellStyle name="Input 2 2 19" xfId="428"/>
    <cellStyle name="Input 2 2 19 2" xfId="429"/>
    <cellStyle name="Input 2 2 2" xfId="430"/>
    <cellStyle name="Input 2 2 2 2" xfId="431"/>
    <cellStyle name="Input 2 2 20" xfId="432"/>
    <cellStyle name="Input 2 2 20 2" xfId="433"/>
    <cellStyle name="Input 2 2 21" xfId="434"/>
    <cellStyle name="Input 2 2 21 2" xfId="435"/>
    <cellStyle name="Input 2 2 22" xfId="436"/>
    <cellStyle name="Input 2 2 22 2" xfId="437"/>
    <cellStyle name="Input 2 2 23" xfId="438"/>
    <cellStyle name="Input 2 2 23 2" xfId="439"/>
    <cellStyle name="Input 2 2 24" xfId="440"/>
    <cellStyle name="Input 2 2 24 2" xfId="441"/>
    <cellStyle name="Input 2 2 25" xfId="442"/>
    <cellStyle name="Input 2 2 25 2" xfId="443"/>
    <cellStyle name="Input 2 2 26" xfId="444"/>
    <cellStyle name="Input 2 2 26 2" xfId="445"/>
    <cellStyle name="Input 2 2 27" xfId="446"/>
    <cellStyle name="Input 2 2 27 2" xfId="447"/>
    <cellStyle name="Input 2 2 28" xfId="448"/>
    <cellStyle name="Input 2 2 28 2" xfId="449"/>
    <cellStyle name="Input 2 2 29" xfId="450"/>
    <cellStyle name="Input 2 2 29 2" xfId="451"/>
    <cellStyle name="Input 2 2 3" xfId="452"/>
    <cellStyle name="Input 2 2 3 2" xfId="453"/>
    <cellStyle name="Input 2 2 30" xfId="454"/>
    <cellStyle name="Input 2 2 30 2" xfId="455"/>
    <cellStyle name="Input 2 2 31" xfId="456"/>
    <cellStyle name="Input 2 2 31 2" xfId="457"/>
    <cellStyle name="Input 2 2 32" xfId="458"/>
    <cellStyle name="Input 2 2 32 2" xfId="459"/>
    <cellStyle name="Input 2 2 33" xfId="460"/>
    <cellStyle name="Input 2 2 33 2" xfId="461"/>
    <cellStyle name="Input 2 2 34" xfId="462"/>
    <cellStyle name="Input 2 2 34 2" xfId="463"/>
    <cellStyle name="Input 2 2 35" xfId="464"/>
    <cellStyle name="Input 2 2 35 2" xfId="465"/>
    <cellStyle name="Input 2 2 36" xfId="466"/>
    <cellStyle name="Input 2 2 36 2" xfId="467"/>
    <cellStyle name="Input 2 2 37" xfId="468"/>
    <cellStyle name="Input 2 2 37 2" xfId="469"/>
    <cellStyle name="Input 2 2 38" xfId="470"/>
    <cellStyle name="Input 2 2 38 2" xfId="471"/>
    <cellStyle name="Input 2 2 39" xfId="472"/>
    <cellStyle name="Input 2 2 39 2" xfId="473"/>
    <cellStyle name="Input 2 2 4" xfId="474"/>
    <cellStyle name="Input 2 2 4 2" xfId="475"/>
    <cellStyle name="Input 2 2 40" xfId="476"/>
    <cellStyle name="Input 2 2 40 2" xfId="477"/>
    <cellStyle name="Input 2 2 41" xfId="478"/>
    <cellStyle name="Input 2 2 41 2" xfId="479"/>
    <cellStyle name="Input 2 2 42" xfId="480"/>
    <cellStyle name="Input 2 2 42 2" xfId="481"/>
    <cellStyle name="Input 2 2 43" xfId="482"/>
    <cellStyle name="Input 2 2 43 2" xfId="483"/>
    <cellStyle name="Input 2 2 44" xfId="484"/>
    <cellStyle name="Input 2 2 44 2" xfId="485"/>
    <cellStyle name="Input 2 2 45" xfId="486"/>
    <cellStyle name="Input 2 2 45 2" xfId="487"/>
    <cellStyle name="Input 2 2 46" xfId="488"/>
    <cellStyle name="Input 2 2 46 2" xfId="489"/>
    <cellStyle name="Input 2 2 47" xfId="490"/>
    <cellStyle name="Input 2 2 47 2" xfId="491"/>
    <cellStyle name="Input 2 2 48" xfId="492"/>
    <cellStyle name="Input 2 2 48 2" xfId="493"/>
    <cellStyle name="Input 2 2 49" xfId="494"/>
    <cellStyle name="Input 2 2 49 2" xfId="495"/>
    <cellStyle name="Input 2 2 5" xfId="496"/>
    <cellStyle name="Input 2 2 5 2" xfId="497"/>
    <cellStyle name="Input 2 2 50" xfId="498"/>
    <cellStyle name="Input 2 2 50 2" xfId="499"/>
    <cellStyle name="Input 2 2 51" xfId="500"/>
    <cellStyle name="Input 2 2 51 2" xfId="501"/>
    <cellStyle name="Input 2 2 52" xfId="502"/>
    <cellStyle name="Input 2 2 52 2" xfId="503"/>
    <cellStyle name="Input 2 2 53" xfId="504"/>
    <cellStyle name="Input 2 2 54" xfId="505"/>
    <cellStyle name="Input 2 2 55" xfId="506"/>
    <cellStyle name="Input 2 2 56" xfId="507"/>
    <cellStyle name="Input 2 2 57" xfId="508"/>
    <cellStyle name="Input 2 2 6" xfId="509"/>
    <cellStyle name="Input 2 2 6 2" xfId="510"/>
    <cellStyle name="Input 2 2 7" xfId="511"/>
    <cellStyle name="Input 2 2 7 2" xfId="512"/>
    <cellStyle name="Input 2 2 8" xfId="513"/>
    <cellStyle name="Input 2 2 8 2" xfId="514"/>
    <cellStyle name="Input 2 2 9" xfId="515"/>
    <cellStyle name="Input 2 2 9 2" xfId="516"/>
    <cellStyle name="Input 2 20" xfId="517"/>
    <cellStyle name="Input 2 20 2" xfId="518"/>
    <cellStyle name="Input 2 21" xfId="519"/>
    <cellStyle name="Input 2 21 2" xfId="520"/>
    <cellStyle name="Input 2 22" xfId="521"/>
    <cellStyle name="Input 2 22 2" xfId="522"/>
    <cellStyle name="Input 2 23" xfId="523"/>
    <cellStyle name="Input 2 23 2" xfId="524"/>
    <cellStyle name="Input 2 24" xfId="525"/>
    <cellStyle name="Input 2 24 2" xfId="526"/>
    <cellStyle name="Input 2 25" xfId="527"/>
    <cellStyle name="Input 2 25 2" xfId="528"/>
    <cellStyle name="Input 2 26" xfId="529"/>
    <cellStyle name="Input 2 26 2" xfId="530"/>
    <cellStyle name="Input 2 27" xfId="531"/>
    <cellStyle name="Input 2 27 2" xfId="532"/>
    <cellStyle name="Input 2 28" xfId="533"/>
    <cellStyle name="Input 2 28 2" xfId="534"/>
    <cellStyle name="Input 2 29" xfId="535"/>
    <cellStyle name="Input 2 29 2" xfId="536"/>
    <cellStyle name="Input 2 3" xfId="537"/>
    <cellStyle name="Input 2 3 2" xfId="538"/>
    <cellStyle name="Input 2 30" xfId="539"/>
    <cellStyle name="Input 2 30 2" xfId="540"/>
    <cellStyle name="Input 2 31" xfId="541"/>
    <cellStyle name="Input 2 31 2" xfId="542"/>
    <cellStyle name="Input 2 32" xfId="543"/>
    <cellStyle name="Input 2 32 2" xfId="544"/>
    <cellStyle name="Input 2 33" xfId="545"/>
    <cellStyle name="Input 2 33 2" xfId="546"/>
    <cellStyle name="Input 2 34" xfId="547"/>
    <cellStyle name="Input 2 34 2" xfId="548"/>
    <cellStyle name="Input 2 35" xfId="549"/>
    <cellStyle name="Input 2 35 2" xfId="550"/>
    <cellStyle name="Input 2 36" xfId="551"/>
    <cellStyle name="Input 2 36 2" xfId="552"/>
    <cellStyle name="Input 2 37" xfId="553"/>
    <cellStyle name="Input 2 37 2" xfId="554"/>
    <cellStyle name="Input 2 38" xfId="555"/>
    <cellStyle name="Input 2 38 2" xfId="556"/>
    <cellStyle name="Input 2 39" xfId="557"/>
    <cellStyle name="Input 2 39 2" xfId="558"/>
    <cellStyle name="Input 2 4" xfId="559"/>
    <cellStyle name="Input 2 4 2" xfId="560"/>
    <cellStyle name="Input 2 40" xfId="561"/>
    <cellStyle name="Input 2 40 2" xfId="562"/>
    <cellStyle name="Input 2 41" xfId="563"/>
    <cellStyle name="Input 2 41 2" xfId="564"/>
    <cellStyle name="Input 2 42" xfId="565"/>
    <cellStyle name="Input 2 42 2" xfId="566"/>
    <cellStyle name="Input 2 43" xfId="567"/>
    <cellStyle name="Input 2 43 2" xfId="568"/>
    <cellStyle name="Input 2 44" xfId="569"/>
    <cellStyle name="Input 2 44 2" xfId="570"/>
    <cellStyle name="Input 2 45" xfId="571"/>
    <cellStyle name="Input 2 45 2" xfId="572"/>
    <cellStyle name="Input 2 46" xfId="573"/>
    <cellStyle name="Input 2 46 2" xfId="574"/>
    <cellStyle name="Input 2 47" xfId="575"/>
    <cellStyle name="Input 2 47 2" xfId="576"/>
    <cellStyle name="Input 2 48" xfId="577"/>
    <cellStyle name="Input 2 48 2" xfId="578"/>
    <cellStyle name="Input 2 49" xfId="579"/>
    <cellStyle name="Input 2 49 2" xfId="580"/>
    <cellStyle name="Input 2 5" xfId="581"/>
    <cellStyle name="Input 2 5 2" xfId="582"/>
    <cellStyle name="Input 2 50" xfId="583"/>
    <cellStyle name="Input 2 50 2" xfId="584"/>
    <cellStyle name="Input 2 51" xfId="585"/>
    <cellStyle name="Input 2 51 2" xfId="586"/>
    <cellStyle name="Input 2 52" xfId="587"/>
    <cellStyle name="Input 2 52 2" xfId="588"/>
    <cellStyle name="Input 2 53" xfId="589"/>
    <cellStyle name="Input 2 53 2" xfId="590"/>
    <cellStyle name="Input 2 54" xfId="591"/>
    <cellStyle name="Input 2 55" xfId="592"/>
    <cellStyle name="Input 2 56" xfId="593"/>
    <cellStyle name="Input 2 57" xfId="594"/>
    <cellStyle name="Input 2 58" xfId="595"/>
    <cellStyle name="Input 2 6" xfId="596"/>
    <cellStyle name="Input 2 6 2" xfId="597"/>
    <cellStyle name="Input 2 7" xfId="598"/>
    <cellStyle name="Input 2 7 2" xfId="599"/>
    <cellStyle name="Input 2 8" xfId="600"/>
    <cellStyle name="Input 2 8 2" xfId="601"/>
    <cellStyle name="Input 2 9" xfId="602"/>
    <cellStyle name="Input 2 9 2" xfId="603"/>
    <cellStyle name="Linked Cell 2" xfId="88"/>
    <cellStyle name="Neutral 2" xfId="89"/>
    <cellStyle name="Normal" xfId="0" builtinId="0"/>
    <cellStyle name="Normal 10" xfId="90"/>
    <cellStyle name="Normal 11" xfId="91"/>
    <cellStyle name="Normal 2" xfId="3"/>
    <cellStyle name="Normal 2 10" xfId="92"/>
    <cellStyle name="Normal 2 10 2" xfId="93"/>
    <cellStyle name="Normal 2 11" xfId="94"/>
    <cellStyle name="Normal 2 11 2" xfId="95"/>
    <cellStyle name="Normal 2 12" xfId="96"/>
    <cellStyle name="Normal 2 12 2" xfId="97"/>
    <cellStyle name="Normal 2 12 3" xfId="98"/>
    <cellStyle name="Normal 2 12 4" xfId="99"/>
    <cellStyle name="Normal 2 12 5" xfId="100"/>
    <cellStyle name="Normal 2 12 6" xfId="101"/>
    <cellStyle name="Normal 2 12 7" xfId="102"/>
    <cellStyle name="Normal 2 12 8" xfId="103"/>
    <cellStyle name="Normal 2 13" xfId="104"/>
    <cellStyle name="Normal 2 13 2" xfId="105"/>
    <cellStyle name="Normal 2 14" xfId="106"/>
    <cellStyle name="Normal 2 14 2" xfId="107"/>
    <cellStyle name="Normal 2 15" xfId="108"/>
    <cellStyle name="Normal 2 15 2" xfId="109"/>
    <cellStyle name="Normal 2 16" xfId="110"/>
    <cellStyle name="Normal 2 17" xfId="111"/>
    <cellStyle name="Normal 2 18" xfId="112"/>
    <cellStyle name="Normal 2 2" xfId="113"/>
    <cellStyle name="Normal 2 2 10" xfId="114"/>
    <cellStyle name="Normal 2 2 11" xfId="604"/>
    <cellStyle name="Normal 2 2 12" xfId="605"/>
    <cellStyle name="Normal 2 2 2" xfId="115"/>
    <cellStyle name="Normal 2 2 2 2" xfId="116"/>
    <cellStyle name="Normal 2 2 2 3" xfId="117"/>
    <cellStyle name="Normal 2 2 2 4" xfId="118"/>
    <cellStyle name="Normal 2 2 2 5" xfId="119"/>
    <cellStyle name="Normal 2 2 2 6" xfId="120"/>
    <cellStyle name="Normal 2 2 2 7" xfId="121"/>
    <cellStyle name="Normal 2 2 3" xfId="122"/>
    <cellStyle name="Normal 2 2 4" xfId="123"/>
    <cellStyle name="Normal 2 2 5" xfId="124"/>
    <cellStyle name="Normal 2 2 6" xfId="125"/>
    <cellStyle name="Normal 2 2 7" xfId="126"/>
    <cellStyle name="Normal 2 2 8" xfId="127"/>
    <cellStyle name="Normal 2 2 9" xfId="128"/>
    <cellStyle name="Normal 2 3" xfId="129"/>
    <cellStyle name="Normal 2 3 2" xfId="130"/>
    <cellStyle name="Normal 2 3 3" xfId="131"/>
    <cellStyle name="Normal 2 3 4" xfId="606"/>
    <cellStyle name="Normal 2 4" xfId="132"/>
    <cellStyle name="Normal 2 4 2" xfId="133"/>
    <cellStyle name="Normal 2 4 3" xfId="134"/>
    <cellStyle name="Normal 2 4 4" xfId="607"/>
    <cellStyle name="Normal 2 4 5" xfId="608"/>
    <cellStyle name="Normal 2 5" xfId="135"/>
    <cellStyle name="Normal 2 5 2" xfId="136"/>
    <cellStyle name="Normal 2 5 3" xfId="137"/>
    <cellStyle name="Normal 2 6" xfId="138"/>
    <cellStyle name="Normal 2 6 2" xfId="139"/>
    <cellStyle name="Normal 2 7" xfId="140"/>
    <cellStyle name="Normal 2 7 2" xfId="141"/>
    <cellStyle name="Normal 2 8" xfId="142"/>
    <cellStyle name="Normal 2 8 2" xfId="143"/>
    <cellStyle name="Normal 2 9" xfId="144"/>
    <cellStyle name="Normal 2 9 2" xfId="145"/>
    <cellStyle name="Normal 3" xfId="146"/>
    <cellStyle name="Normal 3 2" xfId="147"/>
    <cellStyle name="Normal 3 2 2" xfId="148"/>
    <cellStyle name="Normal 3 2 3" xfId="609"/>
    <cellStyle name="Normal 3 2 4" xfId="610"/>
    <cellStyle name="Normal 3 3" xfId="149"/>
    <cellStyle name="Normal 3 4" xfId="611"/>
    <cellStyle name="Normal 3 5" xfId="612"/>
    <cellStyle name="Normal 4" xfId="150"/>
    <cellStyle name="Normal 4 2" xfId="151"/>
    <cellStyle name="Normal 4 3" xfId="152"/>
    <cellStyle name="Normal 4 4" xfId="613"/>
    <cellStyle name="Normal 5" xfId="153"/>
    <cellStyle name="Normal 5 2" xfId="154"/>
    <cellStyle name="Normal 6" xfId="155"/>
    <cellStyle name="Normal 6 2" xfId="156"/>
    <cellStyle name="Normal 7" xfId="157"/>
    <cellStyle name="Normal 7 2" xfId="158"/>
    <cellStyle name="Normal 8" xfId="159"/>
    <cellStyle name="Normal 8 2" xfId="160"/>
    <cellStyle name="Normal 9" xfId="161"/>
    <cellStyle name="Normal 9 2" xfId="1266"/>
    <cellStyle name="Normal_2006-07 Schedule 5 Draft" xfId="4"/>
    <cellStyle name="Normal_pyaje" xfId="5"/>
    <cellStyle name="Normal_PYCollegeSNA" xfId="6"/>
    <cellStyle name="Note 2" xfId="162"/>
    <cellStyle name="Note 2 2" xfId="163"/>
    <cellStyle name="Note 2 3" xfId="164"/>
    <cellStyle name="Note 2 3 10" xfId="614"/>
    <cellStyle name="Note 2 3 10 2" xfId="615"/>
    <cellStyle name="Note 2 3 11" xfId="616"/>
    <cellStyle name="Note 2 3 11 2" xfId="617"/>
    <cellStyle name="Note 2 3 12" xfId="618"/>
    <cellStyle name="Note 2 3 12 2" xfId="619"/>
    <cellStyle name="Note 2 3 13" xfId="620"/>
    <cellStyle name="Note 2 3 13 2" xfId="621"/>
    <cellStyle name="Note 2 3 14" xfId="622"/>
    <cellStyle name="Note 2 3 14 2" xfId="623"/>
    <cellStyle name="Note 2 3 15" xfId="624"/>
    <cellStyle name="Note 2 3 15 2" xfId="625"/>
    <cellStyle name="Note 2 3 16" xfId="626"/>
    <cellStyle name="Note 2 3 16 2" xfId="627"/>
    <cellStyle name="Note 2 3 17" xfId="628"/>
    <cellStyle name="Note 2 3 17 2" xfId="629"/>
    <cellStyle name="Note 2 3 18" xfId="630"/>
    <cellStyle name="Note 2 3 18 2" xfId="631"/>
    <cellStyle name="Note 2 3 19" xfId="632"/>
    <cellStyle name="Note 2 3 19 2" xfId="633"/>
    <cellStyle name="Note 2 3 2" xfId="634"/>
    <cellStyle name="Note 2 3 2 2" xfId="635"/>
    <cellStyle name="Note 2 3 20" xfId="636"/>
    <cellStyle name="Note 2 3 20 2" xfId="637"/>
    <cellStyle name="Note 2 3 21" xfId="638"/>
    <cellStyle name="Note 2 3 21 2" xfId="639"/>
    <cellStyle name="Note 2 3 22" xfId="640"/>
    <cellStyle name="Note 2 3 22 2" xfId="641"/>
    <cellStyle name="Note 2 3 23" xfId="642"/>
    <cellStyle name="Note 2 3 23 2" xfId="643"/>
    <cellStyle name="Note 2 3 24" xfId="644"/>
    <cellStyle name="Note 2 3 24 2" xfId="645"/>
    <cellStyle name="Note 2 3 25" xfId="646"/>
    <cellStyle name="Note 2 3 25 2" xfId="647"/>
    <cellStyle name="Note 2 3 26" xfId="648"/>
    <cellStyle name="Note 2 3 26 2" xfId="649"/>
    <cellStyle name="Note 2 3 27" xfId="650"/>
    <cellStyle name="Note 2 3 27 2" xfId="651"/>
    <cellStyle name="Note 2 3 28" xfId="652"/>
    <cellStyle name="Note 2 3 28 2" xfId="653"/>
    <cellStyle name="Note 2 3 29" xfId="654"/>
    <cellStyle name="Note 2 3 29 2" xfId="655"/>
    <cellStyle name="Note 2 3 3" xfId="656"/>
    <cellStyle name="Note 2 3 3 2" xfId="657"/>
    <cellStyle name="Note 2 3 30" xfId="658"/>
    <cellStyle name="Note 2 3 30 2" xfId="659"/>
    <cellStyle name="Note 2 3 31" xfId="660"/>
    <cellStyle name="Note 2 3 31 2" xfId="661"/>
    <cellStyle name="Note 2 3 32" xfId="662"/>
    <cellStyle name="Note 2 3 32 2" xfId="663"/>
    <cellStyle name="Note 2 3 33" xfId="664"/>
    <cellStyle name="Note 2 3 33 2" xfId="665"/>
    <cellStyle name="Note 2 3 34" xfId="666"/>
    <cellStyle name="Note 2 3 34 2" xfId="667"/>
    <cellStyle name="Note 2 3 35" xfId="668"/>
    <cellStyle name="Note 2 3 35 2" xfId="669"/>
    <cellStyle name="Note 2 3 36" xfId="670"/>
    <cellStyle name="Note 2 3 36 2" xfId="671"/>
    <cellStyle name="Note 2 3 37" xfId="672"/>
    <cellStyle name="Note 2 3 37 2" xfId="673"/>
    <cellStyle name="Note 2 3 38" xfId="674"/>
    <cellStyle name="Note 2 3 38 2" xfId="675"/>
    <cellStyle name="Note 2 3 39" xfId="676"/>
    <cellStyle name="Note 2 3 39 2" xfId="677"/>
    <cellStyle name="Note 2 3 4" xfId="678"/>
    <cellStyle name="Note 2 3 4 2" xfId="679"/>
    <cellStyle name="Note 2 3 40" xfId="680"/>
    <cellStyle name="Note 2 3 40 2" xfId="681"/>
    <cellStyle name="Note 2 3 41" xfId="682"/>
    <cellStyle name="Note 2 3 41 2" xfId="683"/>
    <cellStyle name="Note 2 3 42" xfId="684"/>
    <cellStyle name="Note 2 3 42 2" xfId="685"/>
    <cellStyle name="Note 2 3 43" xfId="686"/>
    <cellStyle name="Note 2 3 43 2" xfId="687"/>
    <cellStyle name="Note 2 3 44" xfId="688"/>
    <cellStyle name="Note 2 3 44 2" xfId="689"/>
    <cellStyle name="Note 2 3 45" xfId="690"/>
    <cellStyle name="Note 2 3 45 2" xfId="691"/>
    <cellStyle name="Note 2 3 46" xfId="692"/>
    <cellStyle name="Note 2 3 46 2" xfId="693"/>
    <cellStyle name="Note 2 3 47" xfId="694"/>
    <cellStyle name="Note 2 3 47 2" xfId="695"/>
    <cellStyle name="Note 2 3 48" xfId="696"/>
    <cellStyle name="Note 2 3 48 2" xfId="697"/>
    <cellStyle name="Note 2 3 49" xfId="698"/>
    <cellStyle name="Note 2 3 49 2" xfId="699"/>
    <cellStyle name="Note 2 3 5" xfId="700"/>
    <cellStyle name="Note 2 3 5 2" xfId="701"/>
    <cellStyle name="Note 2 3 50" xfId="702"/>
    <cellStyle name="Note 2 3 50 2" xfId="703"/>
    <cellStyle name="Note 2 3 51" xfId="704"/>
    <cellStyle name="Note 2 3 51 2" xfId="705"/>
    <cellStyle name="Note 2 3 52" xfId="706"/>
    <cellStyle name="Note 2 3 52 2" xfId="707"/>
    <cellStyle name="Note 2 3 53" xfId="708"/>
    <cellStyle name="Note 2 3 54" xfId="709"/>
    <cellStyle name="Note 2 3 55" xfId="710"/>
    <cellStyle name="Note 2 3 56" xfId="711"/>
    <cellStyle name="Note 2 3 57" xfId="712"/>
    <cellStyle name="Note 2 3 6" xfId="713"/>
    <cellStyle name="Note 2 3 6 2" xfId="714"/>
    <cellStyle name="Note 2 3 7" xfId="715"/>
    <cellStyle name="Note 2 3 7 2" xfId="716"/>
    <cellStyle name="Note 2 3 8" xfId="717"/>
    <cellStyle name="Note 2 3 8 2" xfId="718"/>
    <cellStyle name="Note 2 3 9" xfId="719"/>
    <cellStyle name="Note 2 3 9 2" xfId="720"/>
    <cellStyle name="Note 2 4" xfId="165"/>
    <cellStyle name="Note 2 4 10" xfId="721"/>
    <cellStyle name="Note 2 4 10 2" xfId="722"/>
    <cellStyle name="Note 2 4 11" xfId="723"/>
    <cellStyle name="Note 2 4 11 2" xfId="724"/>
    <cellStyle name="Note 2 4 12" xfId="725"/>
    <cellStyle name="Note 2 4 12 2" xfId="726"/>
    <cellStyle name="Note 2 4 13" xfId="727"/>
    <cellStyle name="Note 2 4 13 2" xfId="728"/>
    <cellStyle name="Note 2 4 14" xfId="729"/>
    <cellStyle name="Note 2 4 14 2" xfId="730"/>
    <cellStyle name="Note 2 4 15" xfId="731"/>
    <cellStyle name="Note 2 4 15 2" xfId="732"/>
    <cellStyle name="Note 2 4 16" xfId="733"/>
    <cellStyle name="Note 2 4 16 2" xfId="734"/>
    <cellStyle name="Note 2 4 17" xfId="735"/>
    <cellStyle name="Note 2 4 17 2" xfId="736"/>
    <cellStyle name="Note 2 4 18" xfId="737"/>
    <cellStyle name="Note 2 4 18 2" xfId="738"/>
    <cellStyle name="Note 2 4 19" xfId="739"/>
    <cellStyle name="Note 2 4 19 2" xfId="740"/>
    <cellStyle name="Note 2 4 2" xfId="741"/>
    <cellStyle name="Note 2 4 2 2" xfId="742"/>
    <cellStyle name="Note 2 4 20" xfId="743"/>
    <cellStyle name="Note 2 4 20 2" xfId="744"/>
    <cellStyle name="Note 2 4 21" xfId="745"/>
    <cellStyle name="Note 2 4 21 2" xfId="746"/>
    <cellStyle name="Note 2 4 22" xfId="747"/>
    <cellStyle name="Note 2 4 22 2" xfId="748"/>
    <cellStyle name="Note 2 4 23" xfId="749"/>
    <cellStyle name="Note 2 4 23 2" xfId="750"/>
    <cellStyle name="Note 2 4 24" xfId="751"/>
    <cellStyle name="Note 2 4 24 2" xfId="752"/>
    <cellStyle name="Note 2 4 25" xfId="753"/>
    <cellStyle name="Note 2 4 25 2" xfId="754"/>
    <cellStyle name="Note 2 4 26" xfId="755"/>
    <cellStyle name="Note 2 4 26 2" xfId="756"/>
    <cellStyle name="Note 2 4 27" xfId="757"/>
    <cellStyle name="Note 2 4 27 2" xfId="758"/>
    <cellStyle name="Note 2 4 28" xfId="759"/>
    <cellStyle name="Note 2 4 28 2" xfId="760"/>
    <cellStyle name="Note 2 4 29" xfId="761"/>
    <cellStyle name="Note 2 4 29 2" xfId="762"/>
    <cellStyle name="Note 2 4 3" xfId="763"/>
    <cellStyle name="Note 2 4 3 2" xfId="764"/>
    <cellStyle name="Note 2 4 30" xfId="765"/>
    <cellStyle name="Note 2 4 30 2" xfId="766"/>
    <cellStyle name="Note 2 4 31" xfId="767"/>
    <cellStyle name="Note 2 4 31 2" xfId="768"/>
    <cellStyle name="Note 2 4 32" xfId="769"/>
    <cellStyle name="Note 2 4 32 2" xfId="770"/>
    <cellStyle name="Note 2 4 33" xfId="771"/>
    <cellStyle name="Note 2 4 33 2" xfId="772"/>
    <cellStyle name="Note 2 4 34" xfId="773"/>
    <cellStyle name="Note 2 4 34 2" xfId="774"/>
    <cellStyle name="Note 2 4 35" xfId="775"/>
    <cellStyle name="Note 2 4 35 2" xfId="776"/>
    <cellStyle name="Note 2 4 36" xfId="777"/>
    <cellStyle name="Note 2 4 36 2" xfId="778"/>
    <cellStyle name="Note 2 4 37" xfId="779"/>
    <cellStyle name="Note 2 4 37 2" xfId="780"/>
    <cellStyle name="Note 2 4 38" xfId="781"/>
    <cellStyle name="Note 2 4 38 2" xfId="782"/>
    <cellStyle name="Note 2 4 39" xfId="783"/>
    <cellStyle name="Note 2 4 39 2" xfId="784"/>
    <cellStyle name="Note 2 4 4" xfId="785"/>
    <cellStyle name="Note 2 4 4 2" xfId="786"/>
    <cellStyle name="Note 2 4 40" xfId="787"/>
    <cellStyle name="Note 2 4 40 2" xfId="788"/>
    <cellStyle name="Note 2 4 41" xfId="789"/>
    <cellStyle name="Note 2 4 41 2" xfId="790"/>
    <cellStyle name="Note 2 4 42" xfId="791"/>
    <cellStyle name="Note 2 4 42 2" xfId="792"/>
    <cellStyle name="Note 2 4 43" xfId="793"/>
    <cellStyle name="Note 2 4 43 2" xfId="794"/>
    <cellStyle name="Note 2 4 44" xfId="795"/>
    <cellStyle name="Note 2 4 44 2" xfId="796"/>
    <cellStyle name="Note 2 4 45" xfId="797"/>
    <cellStyle name="Note 2 4 45 2" xfId="798"/>
    <cellStyle name="Note 2 4 46" xfId="799"/>
    <cellStyle name="Note 2 4 46 2" xfId="800"/>
    <cellStyle name="Note 2 4 47" xfId="801"/>
    <cellStyle name="Note 2 4 47 2" xfId="802"/>
    <cellStyle name="Note 2 4 48" xfId="803"/>
    <cellStyle name="Note 2 4 48 2" xfId="804"/>
    <cellStyle name="Note 2 4 49" xfId="805"/>
    <cellStyle name="Note 2 4 49 2" xfId="806"/>
    <cellStyle name="Note 2 4 5" xfId="807"/>
    <cellStyle name="Note 2 4 5 2" xfId="808"/>
    <cellStyle name="Note 2 4 50" xfId="809"/>
    <cellStyle name="Note 2 4 50 2" xfId="810"/>
    <cellStyle name="Note 2 4 51" xfId="811"/>
    <cellStyle name="Note 2 4 51 2" xfId="812"/>
    <cellStyle name="Note 2 4 52" xfId="813"/>
    <cellStyle name="Note 2 4 52 2" xfId="814"/>
    <cellStyle name="Note 2 4 53" xfId="815"/>
    <cellStyle name="Note 2 4 54" xfId="816"/>
    <cellStyle name="Note 2 4 55" xfId="817"/>
    <cellStyle name="Note 2 4 56" xfId="818"/>
    <cellStyle name="Note 2 4 57" xfId="819"/>
    <cellStyle name="Note 2 4 6" xfId="820"/>
    <cellStyle name="Note 2 4 6 2" xfId="821"/>
    <cellStyle name="Note 2 4 7" xfId="822"/>
    <cellStyle name="Note 2 4 7 2" xfId="823"/>
    <cellStyle name="Note 2 4 8" xfId="824"/>
    <cellStyle name="Note 2 4 8 2" xfId="825"/>
    <cellStyle name="Note 2 4 9" xfId="826"/>
    <cellStyle name="Note 2 4 9 2" xfId="827"/>
    <cellStyle name="Note 2 5" xfId="828"/>
    <cellStyle name="Note 2 5 2" xfId="829"/>
    <cellStyle name="Note 2 6" xfId="830"/>
    <cellStyle name="Note 2 6 2" xfId="831"/>
    <cellStyle name="Note 2 7" xfId="832"/>
    <cellStyle name="Note 2 7 2" xfId="833"/>
    <cellStyle name="Note 2 8" xfId="834"/>
    <cellStyle name="Note 3" xfId="166"/>
    <cellStyle name="Output 2" xfId="167"/>
    <cellStyle name="Output 2 10" xfId="835"/>
    <cellStyle name="Output 2 10 2" xfId="836"/>
    <cellStyle name="Output 2 11" xfId="837"/>
    <cellStyle name="Output 2 11 2" xfId="838"/>
    <cellStyle name="Output 2 12" xfId="839"/>
    <cellStyle name="Output 2 12 2" xfId="840"/>
    <cellStyle name="Output 2 13" xfId="841"/>
    <cellStyle name="Output 2 13 2" xfId="842"/>
    <cellStyle name="Output 2 14" xfId="843"/>
    <cellStyle name="Output 2 14 2" xfId="844"/>
    <cellStyle name="Output 2 15" xfId="845"/>
    <cellStyle name="Output 2 15 2" xfId="846"/>
    <cellStyle name="Output 2 16" xfId="847"/>
    <cellStyle name="Output 2 16 2" xfId="848"/>
    <cellStyle name="Output 2 17" xfId="849"/>
    <cellStyle name="Output 2 17 2" xfId="850"/>
    <cellStyle name="Output 2 18" xfId="851"/>
    <cellStyle name="Output 2 18 2" xfId="852"/>
    <cellStyle name="Output 2 19" xfId="853"/>
    <cellStyle name="Output 2 19 2" xfId="854"/>
    <cellStyle name="Output 2 2" xfId="168"/>
    <cellStyle name="Output 2 2 10" xfId="855"/>
    <cellStyle name="Output 2 2 10 2" xfId="856"/>
    <cellStyle name="Output 2 2 11" xfId="857"/>
    <cellStyle name="Output 2 2 11 2" xfId="858"/>
    <cellStyle name="Output 2 2 12" xfId="859"/>
    <cellStyle name="Output 2 2 12 2" xfId="860"/>
    <cellStyle name="Output 2 2 13" xfId="861"/>
    <cellStyle name="Output 2 2 13 2" xfId="862"/>
    <cellStyle name="Output 2 2 14" xfId="863"/>
    <cellStyle name="Output 2 2 14 2" xfId="864"/>
    <cellStyle name="Output 2 2 15" xfId="865"/>
    <cellStyle name="Output 2 2 15 2" xfId="866"/>
    <cellStyle name="Output 2 2 16" xfId="867"/>
    <cellStyle name="Output 2 2 16 2" xfId="868"/>
    <cellStyle name="Output 2 2 17" xfId="869"/>
    <cellStyle name="Output 2 2 17 2" xfId="870"/>
    <cellStyle name="Output 2 2 18" xfId="871"/>
    <cellStyle name="Output 2 2 18 2" xfId="872"/>
    <cellStyle name="Output 2 2 19" xfId="873"/>
    <cellStyle name="Output 2 2 19 2" xfId="874"/>
    <cellStyle name="Output 2 2 2" xfId="875"/>
    <cellStyle name="Output 2 2 2 2" xfId="876"/>
    <cellStyle name="Output 2 2 20" xfId="877"/>
    <cellStyle name="Output 2 2 20 2" xfId="878"/>
    <cellStyle name="Output 2 2 21" xfId="879"/>
    <cellStyle name="Output 2 2 21 2" xfId="880"/>
    <cellStyle name="Output 2 2 22" xfId="881"/>
    <cellStyle name="Output 2 2 22 2" xfId="882"/>
    <cellStyle name="Output 2 2 23" xfId="883"/>
    <cellStyle name="Output 2 2 23 2" xfId="884"/>
    <cellStyle name="Output 2 2 24" xfId="885"/>
    <cellStyle name="Output 2 2 24 2" xfId="886"/>
    <cellStyle name="Output 2 2 25" xfId="887"/>
    <cellStyle name="Output 2 2 25 2" xfId="888"/>
    <cellStyle name="Output 2 2 26" xfId="889"/>
    <cellStyle name="Output 2 2 26 2" xfId="890"/>
    <cellStyle name="Output 2 2 27" xfId="891"/>
    <cellStyle name="Output 2 2 27 2" xfId="892"/>
    <cellStyle name="Output 2 2 28" xfId="893"/>
    <cellStyle name="Output 2 2 28 2" xfId="894"/>
    <cellStyle name="Output 2 2 29" xfId="895"/>
    <cellStyle name="Output 2 2 29 2" xfId="896"/>
    <cellStyle name="Output 2 2 3" xfId="897"/>
    <cellStyle name="Output 2 2 3 2" xfId="898"/>
    <cellStyle name="Output 2 2 30" xfId="899"/>
    <cellStyle name="Output 2 2 30 2" xfId="900"/>
    <cellStyle name="Output 2 2 31" xfId="901"/>
    <cellStyle name="Output 2 2 31 2" xfId="902"/>
    <cellStyle name="Output 2 2 32" xfId="903"/>
    <cellStyle name="Output 2 2 32 2" xfId="904"/>
    <cellStyle name="Output 2 2 33" xfId="905"/>
    <cellStyle name="Output 2 2 33 2" xfId="906"/>
    <cellStyle name="Output 2 2 34" xfId="907"/>
    <cellStyle name="Output 2 2 34 2" xfId="908"/>
    <cellStyle name="Output 2 2 35" xfId="909"/>
    <cellStyle name="Output 2 2 35 2" xfId="910"/>
    <cellStyle name="Output 2 2 36" xfId="911"/>
    <cellStyle name="Output 2 2 36 2" xfId="912"/>
    <cellStyle name="Output 2 2 37" xfId="913"/>
    <cellStyle name="Output 2 2 37 2" xfId="914"/>
    <cellStyle name="Output 2 2 38" xfId="915"/>
    <cellStyle name="Output 2 2 38 2" xfId="916"/>
    <cellStyle name="Output 2 2 39" xfId="917"/>
    <cellStyle name="Output 2 2 39 2" xfId="918"/>
    <cellStyle name="Output 2 2 4" xfId="919"/>
    <cellStyle name="Output 2 2 4 2" xfId="920"/>
    <cellStyle name="Output 2 2 40" xfId="921"/>
    <cellStyle name="Output 2 2 40 2" xfId="922"/>
    <cellStyle name="Output 2 2 41" xfId="923"/>
    <cellStyle name="Output 2 2 41 2" xfId="924"/>
    <cellStyle name="Output 2 2 42" xfId="925"/>
    <cellStyle name="Output 2 2 42 2" xfId="926"/>
    <cellStyle name="Output 2 2 43" xfId="927"/>
    <cellStyle name="Output 2 2 43 2" xfId="928"/>
    <cellStyle name="Output 2 2 44" xfId="929"/>
    <cellStyle name="Output 2 2 44 2" xfId="930"/>
    <cellStyle name="Output 2 2 45" xfId="931"/>
    <cellStyle name="Output 2 2 45 2" xfId="932"/>
    <cellStyle name="Output 2 2 46" xfId="933"/>
    <cellStyle name="Output 2 2 46 2" xfId="934"/>
    <cellStyle name="Output 2 2 47" xfId="935"/>
    <cellStyle name="Output 2 2 47 2" xfId="936"/>
    <cellStyle name="Output 2 2 48" xfId="937"/>
    <cellStyle name="Output 2 2 48 2" xfId="938"/>
    <cellStyle name="Output 2 2 49" xfId="939"/>
    <cellStyle name="Output 2 2 49 2" xfId="940"/>
    <cellStyle name="Output 2 2 5" xfId="941"/>
    <cellStyle name="Output 2 2 5 2" xfId="942"/>
    <cellStyle name="Output 2 2 50" xfId="943"/>
    <cellStyle name="Output 2 2 50 2" xfId="944"/>
    <cellStyle name="Output 2 2 51" xfId="945"/>
    <cellStyle name="Output 2 2 51 2" xfId="946"/>
    <cellStyle name="Output 2 2 52" xfId="947"/>
    <cellStyle name="Output 2 2 52 2" xfId="948"/>
    <cellStyle name="Output 2 2 53" xfId="949"/>
    <cellStyle name="Output 2 2 54" xfId="950"/>
    <cellStyle name="Output 2 2 55" xfId="951"/>
    <cellStyle name="Output 2 2 56" xfId="952"/>
    <cellStyle name="Output 2 2 57" xfId="953"/>
    <cellStyle name="Output 2 2 6" xfId="954"/>
    <cellStyle name="Output 2 2 6 2" xfId="955"/>
    <cellStyle name="Output 2 2 7" xfId="956"/>
    <cellStyle name="Output 2 2 7 2" xfId="957"/>
    <cellStyle name="Output 2 2 8" xfId="958"/>
    <cellStyle name="Output 2 2 8 2" xfId="959"/>
    <cellStyle name="Output 2 2 9" xfId="960"/>
    <cellStyle name="Output 2 2 9 2" xfId="961"/>
    <cellStyle name="Output 2 20" xfId="962"/>
    <cellStyle name="Output 2 20 2" xfId="963"/>
    <cellStyle name="Output 2 21" xfId="964"/>
    <cellStyle name="Output 2 21 2" xfId="965"/>
    <cellStyle name="Output 2 22" xfId="966"/>
    <cellStyle name="Output 2 22 2" xfId="967"/>
    <cellStyle name="Output 2 23" xfId="968"/>
    <cellStyle name="Output 2 23 2" xfId="969"/>
    <cellStyle name="Output 2 24" xfId="970"/>
    <cellStyle name="Output 2 24 2" xfId="971"/>
    <cellStyle name="Output 2 25" xfId="972"/>
    <cellStyle name="Output 2 25 2" xfId="973"/>
    <cellStyle name="Output 2 26" xfId="974"/>
    <cellStyle name="Output 2 26 2" xfId="975"/>
    <cellStyle name="Output 2 27" xfId="976"/>
    <cellStyle name="Output 2 27 2" xfId="977"/>
    <cellStyle name="Output 2 28" xfId="978"/>
    <cellStyle name="Output 2 28 2" xfId="979"/>
    <cellStyle name="Output 2 29" xfId="980"/>
    <cellStyle name="Output 2 29 2" xfId="981"/>
    <cellStyle name="Output 2 3" xfId="982"/>
    <cellStyle name="Output 2 3 2" xfId="983"/>
    <cellStyle name="Output 2 30" xfId="984"/>
    <cellStyle name="Output 2 30 2" xfId="985"/>
    <cellStyle name="Output 2 31" xfId="986"/>
    <cellStyle name="Output 2 31 2" xfId="987"/>
    <cellStyle name="Output 2 32" xfId="988"/>
    <cellStyle name="Output 2 32 2" xfId="989"/>
    <cellStyle name="Output 2 33" xfId="990"/>
    <cellStyle name="Output 2 33 2" xfId="991"/>
    <cellStyle name="Output 2 34" xfId="992"/>
    <cellStyle name="Output 2 34 2" xfId="993"/>
    <cellStyle name="Output 2 35" xfId="994"/>
    <cellStyle name="Output 2 35 2" xfId="995"/>
    <cellStyle name="Output 2 36" xfId="996"/>
    <cellStyle name="Output 2 36 2" xfId="997"/>
    <cellStyle name="Output 2 37" xfId="998"/>
    <cellStyle name="Output 2 37 2" xfId="999"/>
    <cellStyle name="Output 2 38" xfId="1000"/>
    <cellStyle name="Output 2 38 2" xfId="1001"/>
    <cellStyle name="Output 2 39" xfId="1002"/>
    <cellStyle name="Output 2 39 2" xfId="1003"/>
    <cellStyle name="Output 2 4" xfId="1004"/>
    <cellStyle name="Output 2 4 2" xfId="1005"/>
    <cellStyle name="Output 2 40" xfId="1006"/>
    <cellStyle name="Output 2 40 2" xfId="1007"/>
    <cellStyle name="Output 2 41" xfId="1008"/>
    <cellStyle name="Output 2 41 2" xfId="1009"/>
    <cellStyle name="Output 2 42" xfId="1010"/>
    <cellStyle name="Output 2 42 2" xfId="1011"/>
    <cellStyle name="Output 2 43" xfId="1012"/>
    <cellStyle name="Output 2 43 2" xfId="1013"/>
    <cellStyle name="Output 2 44" xfId="1014"/>
    <cellStyle name="Output 2 44 2" xfId="1015"/>
    <cellStyle name="Output 2 45" xfId="1016"/>
    <cellStyle name="Output 2 45 2" xfId="1017"/>
    <cellStyle name="Output 2 46" xfId="1018"/>
    <cellStyle name="Output 2 46 2" xfId="1019"/>
    <cellStyle name="Output 2 47" xfId="1020"/>
    <cellStyle name="Output 2 47 2" xfId="1021"/>
    <cellStyle name="Output 2 48" xfId="1022"/>
    <cellStyle name="Output 2 48 2" xfId="1023"/>
    <cellStyle name="Output 2 49" xfId="1024"/>
    <cellStyle name="Output 2 49 2" xfId="1025"/>
    <cellStyle name="Output 2 5" xfId="1026"/>
    <cellStyle name="Output 2 5 2" xfId="1027"/>
    <cellStyle name="Output 2 50" xfId="1028"/>
    <cellStyle name="Output 2 50 2" xfId="1029"/>
    <cellStyle name="Output 2 51" xfId="1030"/>
    <cellStyle name="Output 2 51 2" xfId="1031"/>
    <cellStyle name="Output 2 52" xfId="1032"/>
    <cellStyle name="Output 2 52 2" xfId="1033"/>
    <cellStyle name="Output 2 53" xfId="1034"/>
    <cellStyle name="Output 2 53 2" xfId="1035"/>
    <cellStyle name="Output 2 54" xfId="1036"/>
    <cellStyle name="Output 2 55" xfId="1037"/>
    <cellStyle name="Output 2 56" xfId="1038"/>
    <cellStyle name="Output 2 57" xfId="1039"/>
    <cellStyle name="Output 2 58" xfId="1040"/>
    <cellStyle name="Output 2 6" xfId="1041"/>
    <cellStyle name="Output 2 6 2" xfId="1042"/>
    <cellStyle name="Output 2 7" xfId="1043"/>
    <cellStyle name="Output 2 7 2" xfId="1044"/>
    <cellStyle name="Output 2 8" xfId="1045"/>
    <cellStyle name="Output 2 8 2" xfId="1046"/>
    <cellStyle name="Output 2 9" xfId="1047"/>
    <cellStyle name="Output 2 9 2" xfId="1048"/>
    <cellStyle name="Percent 2" xfId="169"/>
    <cellStyle name="Percent 2 2" xfId="1049"/>
    <cellStyle name="Percent 2 3" xfId="1050"/>
    <cellStyle name="Title 2" xfId="170"/>
    <cellStyle name="Total 2" xfId="171"/>
    <cellStyle name="Total 2 10" xfId="1051"/>
    <cellStyle name="Total 2 10 2" xfId="1052"/>
    <cellStyle name="Total 2 11" xfId="1053"/>
    <cellStyle name="Total 2 11 2" xfId="1054"/>
    <cellStyle name="Total 2 12" xfId="1055"/>
    <cellStyle name="Total 2 12 2" xfId="1056"/>
    <cellStyle name="Total 2 13" xfId="1057"/>
    <cellStyle name="Total 2 13 2" xfId="1058"/>
    <cellStyle name="Total 2 14" xfId="1059"/>
    <cellStyle name="Total 2 14 2" xfId="1060"/>
    <cellStyle name="Total 2 15" xfId="1061"/>
    <cellStyle name="Total 2 15 2" xfId="1062"/>
    <cellStyle name="Total 2 16" xfId="1063"/>
    <cellStyle name="Total 2 16 2" xfId="1064"/>
    <cellStyle name="Total 2 17" xfId="1065"/>
    <cellStyle name="Total 2 17 2" xfId="1066"/>
    <cellStyle name="Total 2 18" xfId="1067"/>
    <cellStyle name="Total 2 18 2" xfId="1068"/>
    <cellStyle name="Total 2 19" xfId="1069"/>
    <cellStyle name="Total 2 19 2" xfId="1070"/>
    <cellStyle name="Total 2 2" xfId="172"/>
    <cellStyle name="Total 2 2 10" xfId="1071"/>
    <cellStyle name="Total 2 2 10 2" xfId="1072"/>
    <cellStyle name="Total 2 2 11" xfId="1073"/>
    <cellStyle name="Total 2 2 11 2" xfId="1074"/>
    <cellStyle name="Total 2 2 12" xfId="1075"/>
    <cellStyle name="Total 2 2 12 2" xfId="1076"/>
    <cellStyle name="Total 2 2 13" xfId="1077"/>
    <cellStyle name="Total 2 2 13 2" xfId="1078"/>
    <cellStyle name="Total 2 2 14" xfId="1079"/>
    <cellStyle name="Total 2 2 14 2" xfId="1080"/>
    <cellStyle name="Total 2 2 15" xfId="1081"/>
    <cellStyle name="Total 2 2 15 2" xfId="1082"/>
    <cellStyle name="Total 2 2 16" xfId="1083"/>
    <cellStyle name="Total 2 2 16 2" xfId="1084"/>
    <cellStyle name="Total 2 2 17" xfId="1085"/>
    <cellStyle name="Total 2 2 17 2" xfId="1086"/>
    <cellStyle name="Total 2 2 18" xfId="1087"/>
    <cellStyle name="Total 2 2 18 2" xfId="1088"/>
    <cellStyle name="Total 2 2 19" xfId="1089"/>
    <cellStyle name="Total 2 2 19 2" xfId="1090"/>
    <cellStyle name="Total 2 2 2" xfId="1091"/>
    <cellStyle name="Total 2 2 2 2" xfId="1092"/>
    <cellStyle name="Total 2 2 20" xfId="1093"/>
    <cellStyle name="Total 2 2 20 2" xfId="1094"/>
    <cellStyle name="Total 2 2 21" xfId="1095"/>
    <cellStyle name="Total 2 2 21 2" xfId="1096"/>
    <cellStyle name="Total 2 2 22" xfId="1097"/>
    <cellStyle name="Total 2 2 22 2" xfId="1098"/>
    <cellStyle name="Total 2 2 23" xfId="1099"/>
    <cellStyle name="Total 2 2 23 2" xfId="1100"/>
    <cellStyle name="Total 2 2 24" xfId="1101"/>
    <cellStyle name="Total 2 2 24 2" xfId="1102"/>
    <cellStyle name="Total 2 2 25" xfId="1103"/>
    <cellStyle name="Total 2 2 25 2" xfId="1104"/>
    <cellStyle name="Total 2 2 26" xfId="1105"/>
    <cellStyle name="Total 2 2 26 2" xfId="1106"/>
    <cellStyle name="Total 2 2 27" xfId="1107"/>
    <cellStyle name="Total 2 2 27 2" xfId="1108"/>
    <cellStyle name="Total 2 2 28" xfId="1109"/>
    <cellStyle name="Total 2 2 28 2" xfId="1110"/>
    <cellStyle name="Total 2 2 29" xfId="1111"/>
    <cellStyle name="Total 2 2 29 2" xfId="1112"/>
    <cellStyle name="Total 2 2 3" xfId="1113"/>
    <cellStyle name="Total 2 2 3 2" xfId="1114"/>
    <cellStyle name="Total 2 2 30" xfId="1115"/>
    <cellStyle name="Total 2 2 30 2" xfId="1116"/>
    <cellStyle name="Total 2 2 31" xfId="1117"/>
    <cellStyle name="Total 2 2 31 2" xfId="1118"/>
    <cellStyle name="Total 2 2 32" xfId="1119"/>
    <cellStyle name="Total 2 2 32 2" xfId="1120"/>
    <cellStyle name="Total 2 2 33" xfId="1121"/>
    <cellStyle name="Total 2 2 33 2" xfId="1122"/>
    <cellStyle name="Total 2 2 34" xfId="1123"/>
    <cellStyle name="Total 2 2 34 2" xfId="1124"/>
    <cellStyle name="Total 2 2 35" xfId="1125"/>
    <cellStyle name="Total 2 2 35 2" xfId="1126"/>
    <cellStyle name="Total 2 2 36" xfId="1127"/>
    <cellStyle name="Total 2 2 36 2" xfId="1128"/>
    <cellStyle name="Total 2 2 37" xfId="1129"/>
    <cellStyle name="Total 2 2 37 2" xfId="1130"/>
    <cellStyle name="Total 2 2 38" xfId="1131"/>
    <cellStyle name="Total 2 2 38 2" xfId="1132"/>
    <cellStyle name="Total 2 2 39" xfId="1133"/>
    <cellStyle name="Total 2 2 39 2" xfId="1134"/>
    <cellStyle name="Total 2 2 4" xfId="1135"/>
    <cellStyle name="Total 2 2 4 2" xfId="1136"/>
    <cellStyle name="Total 2 2 40" xfId="1137"/>
    <cellStyle name="Total 2 2 40 2" xfId="1138"/>
    <cellStyle name="Total 2 2 41" xfId="1139"/>
    <cellStyle name="Total 2 2 41 2" xfId="1140"/>
    <cellStyle name="Total 2 2 42" xfId="1141"/>
    <cellStyle name="Total 2 2 42 2" xfId="1142"/>
    <cellStyle name="Total 2 2 43" xfId="1143"/>
    <cellStyle name="Total 2 2 43 2" xfId="1144"/>
    <cellStyle name="Total 2 2 44" xfId="1145"/>
    <cellStyle name="Total 2 2 44 2" xfId="1146"/>
    <cellStyle name="Total 2 2 45" xfId="1147"/>
    <cellStyle name="Total 2 2 45 2" xfId="1148"/>
    <cellStyle name="Total 2 2 46" xfId="1149"/>
    <cellStyle name="Total 2 2 46 2" xfId="1150"/>
    <cellStyle name="Total 2 2 47" xfId="1151"/>
    <cellStyle name="Total 2 2 47 2" xfId="1152"/>
    <cellStyle name="Total 2 2 48" xfId="1153"/>
    <cellStyle name="Total 2 2 48 2" xfId="1154"/>
    <cellStyle name="Total 2 2 49" xfId="1155"/>
    <cellStyle name="Total 2 2 49 2" xfId="1156"/>
    <cellStyle name="Total 2 2 5" xfId="1157"/>
    <cellStyle name="Total 2 2 5 2" xfId="1158"/>
    <cellStyle name="Total 2 2 50" xfId="1159"/>
    <cellStyle name="Total 2 2 50 2" xfId="1160"/>
    <cellStyle name="Total 2 2 51" xfId="1161"/>
    <cellStyle name="Total 2 2 51 2" xfId="1162"/>
    <cellStyle name="Total 2 2 52" xfId="1163"/>
    <cellStyle name="Total 2 2 52 2" xfId="1164"/>
    <cellStyle name="Total 2 2 53" xfId="1165"/>
    <cellStyle name="Total 2 2 54" xfId="1166"/>
    <cellStyle name="Total 2 2 55" xfId="1167"/>
    <cellStyle name="Total 2 2 56" xfId="1168"/>
    <cellStyle name="Total 2 2 57" xfId="1169"/>
    <cellStyle name="Total 2 2 6" xfId="1170"/>
    <cellStyle name="Total 2 2 6 2" xfId="1171"/>
    <cellStyle name="Total 2 2 7" xfId="1172"/>
    <cellStyle name="Total 2 2 7 2" xfId="1173"/>
    <cellStyle name="Total 2 2 8" xfId="1174"/>
    <cellStyle name="Total 2 2 8 2" xfId="1175"/>
    <cellStyle name="Total 2 2 9" xfId="1176"/>
    <cellStyle name="Total 2 2 9 2" xfId="1177"/>
    <cellStyle name="Total 2 20" xfId="1178"/>
    <cellStyle name="Total 2 20 2" xfId="1179"/>
    <cellStyle name="Total 2 21" xfId="1180"/>
    <cellStyle name="Total 2 21 2" xfId="1181"/>
    <cellStyle name="Total 2 22" xfId="1182"/>
    <cellStyle name="Total 2 22 2" xfId="1183"/>
    <cellStyle name="Total 2 23" xfId="1184"/>
    <cellStyle name="Total 2 23 2" xfId="1185"/>
    <cellStyle name="Total 2 24" xfId="1186"/>
    <cellStyle name="Total 2 24 2" xfId="1187"/>
    <cellStyle name="Total 2 25" xfId="1188"/>
    <cellStyle name="Total 2 25 2" xfId="1189"/>
    <cellStyle name="Total 2 26" xfId="1190"/>
    <cellStyle name="Total 2 26 2" xfId="1191"/>
    <cellStyle name="Total 2 27" xfId="1192"/>
    <cellStyle name="Total 2 27 2" xfId="1193"/>
    <cellStyle name="Total 2 28" xfId="1194"/>
    <cellStyle name="Total 2 28 2" xfId="1195"/>
    <cellStyle name="Total 2 29" xfId="1196"/>
    <cellStyle name="Total 2 29 2" xfId="1197"/>
    <cellStyle name="Total 2 3" xfId="1198"/>
    <cellStyle name="Total 2 3 2" xfId="1199"/>
    <cellStyle name="Total 2 30" xfId="1200"/>
    <cellStyle name="Total 2 30 2" xfId="1201"/>
    <cellStyle name="Total 2 31" xfId="1202"/>
    <cellStyle name="Total 2 31 2" xfId="1203"/>
    <cellStyle name="Total 2 32" xfId="1204"/>
    <cellStyle name="Total 2 32 2" xfId="1205"/>
    <cellStyle name="Total 2 33" xfId="1206"/>
    <cellStyle name="Total 2 33 2" xfId="1207"/>
    <cellStyle name="Total 2 34" xfId="1208"/>
    <cellStyle name="Total 2 34 2" xfId="1209"/>
    <cellStyle name="Total 2 35" xfId="1210"/>
    <cellStyle name="Total 2 35 2" xfId="1211"/>
    <cellStyle name="Total 2 36" xfId="1212"/>
    <cellStyle name="Total 2 36 2" xfId="1213"/>
    <cellStyle name="Total 2 37" xfId="1214"/>
    <cellStyle name="Total 2 37 2" xfId="1215"/>
    <cellStyle name="Total 2 38" xfId="1216"/>
    <cellStyle name="Total 2 38 2" xfId="1217"/>
    <cellStyle name="Total 2 39" xfId="1218"/>
    <cellStyle name="Total 2 39 2" xfId="1219"/>
    <cellStyle name="Total 2 4" xfId="1220"/>
    <cellStyle name="Total 2 4 2" xfId="1221"/>
    <cellStyle name="Total 2 40" xfId="1222"/>
    <cellStyle name="Total 2 40 2" xfId="1223"/>
    <cellStyle name="Total 2 41" xfId="1224"/>
    <cellStyle name="Total 2 41 2" xfId="1225"/>
    <cellStyle name="Total 2 42" xfId="1226"/>
    <cellStyle name="Total 2 42 2" xfId="1227"/>
    <cellStyle name="Total 2 43" xfId="1228"/>
    <cellStyle name="Total 2 43 2" xfId="1229"/>
    <cellStyle name="Total 2 44" xfId="1230"/>
    <cellStyle name="Total 2 44 2" xfId="1231"/>
    <cellStyle name="Total 2 45" xfId="1232"/>
    <cellStyle name="Total 2 45 2" xfId="1233"/>
    <cellStyle name="Total 2 46" xfId="1234"/>
    <cellStyle name="Total 2 46 2" xfId="1235"/>
    <cellStyle name="Total 2 47" xfId="1236"/>
    <cellStyle name="Total 2 47 2" xfId="1237"/>
    <cellStyle name="Total 2 48" xfId="1238"/>
    <cellStyle name="Total 2 48 2" xfId="1239"/>
    <cellStyle name="Total 2 49" xfId="1240"/>
    <cellStyle name="Total 2 49 2" xfId="1241"/>
    <cellStyle name="Total 2 5" xfId="1242"/>
    <cellStyle name="Total 2 5 2" xfId="1243"/>
    <cellStyle name="Total 2 50" xfId="1244"/>
    <cellStyle name="Total 2 50 2" xfId="1245"/>
    <cellStyle name="Total 2 51" xfId="1246"/>
    <cellStyle name="Total 2 51 2" xfId="1247"/>
    <cellStyle name="Total 2 52" xfId="1248"/>
    <cellStyle name="Total 2 52 2" xfId="1249"/>
    <cellStyle name="Total 2 53" xfId="1250"/>
    <cellStyle name="Total 2 53 2" xfId="1251"/>
    <cellStyle name="Total 2 54" xfId="1252"/>
    <cellStyle name="Total 2 55" xfId="1253"/>
    <cellStyle name="Total 2 56" xfId="1254"/>
    <cellStyle name="Total 2 57" xfId="1255"/>
    <cellStyle name="Total 2 58" xfId="1256"/>
    <cellStyle name="Total 2 6" xfId="1257"/>
    <cellStyle name="Total 2 6 2" xfId="1258"/>
    <cellStyle name="Total 2 7" xfId="1259"/>
    <cellStyle name="Total 2 7 2" xfId="1260"/>
    <cellStyle name="Total 2 8" xfId="1261"/>
    <cellStyle name="Total 2 8 2" xfId="1262"/>
    <cellStyle name="Total 2 9" xfId="1263"/>
    <cellStyle name="Total 2 9 2" xfId="1264"/>
    <cellStyle name="Warning Text 2" xfId="173"/>
  </cellStyles>
  <dxfs count="174">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bgColor theme="5" tint="0.59996337778862885"/>
        </patternFill>
      </fill>
    </dxf>
    <dxf>
      <font>
        <b/>
        <i val="0"/>
        <color rgb="FFC0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Y%202009\Reports\AFR\Statements\SEFA\SEFA%20Schedule%206%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phillil\LOCALS~1\Temp\XPgrpwise\Sched%206%20806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Work/Reports%20&amp;%20Surveys/AFR/2013-2014/College%20AFRs/Eastern%20Florida/Sent%20to%20DFS%20&amp;%20AG/Eastern%20Florida%202013-14%20AFR%20Workbook%202014%20v03%20JRD%207-31-14%20JRD%20REVISED%208-15-14%20JRD%208-29-14%20Final%20D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FA Data"/>
      <sheetName val="Noncash"/>
      <sheetName val="Loan"/>
      <sheetName val="Lender"/>
      <sheetName val="Wrksht Exp"/>
      <sheetName val="List"/>
      <sheetName val="CFDA Program Titles Table"/>
      <sheetName val="OFA UNK"/>
      <sheetName val="Fed. Agency Identifier Table"/>
      <sheetName val="Perkins"/>
      <sheetName val="Recon Template"/>
      <sheetName val="Certification"/>
    </sheetNames>
    <sheetDataSet>
      <sheetData sheetId="0"/>
      <sheetData sheetId="1"/>
      <sheetData sheetId="2"/>
      <sheetData sheetId="3"/>
      <sheetData sheetId="4"/>
      <sheetData sheetId="5">
        <row r="1">
          <cell r="C1" t="str">
            <v>Yes</v>
          </cell>
        </row>
        <row r="2">
          <cell r="C2" t="str">
            <v>No</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6 - SEFA Data"/>
      <sheetName val="Wrksht"/>
      <sheetName val="Wrksht Exp"/>
      <sheetName val="Noncash"/>
      <sheetName val="List"/>
      <sheetName val="CFDA Program Titles Table"/>
      <sheetName val="OFA 999"/>
      <sheetName val="Fed. Agency Identifier Table"/>
    </sheetNames>
    <sheetDataSet>
      <sheetData sheetId="0" refreshError="1"/>
      <sheetData sheetId="1" refreshError="1"/>
      <sheetData sheetId="2" refreshError="1"/>
      <sheetData sheetId="3" refreshError="1"/>
      <sheetData sheetId="4" refreshError="1">
        <row r="1">
          <cell r="A1" t="str">
            <v>Yes</v>
          </cell>
          <cell r="B1" t="str">
            <v>D</v>
          </cell>
        </row>
        <row r="2">
          <cell r="A2" t="str">
            <v>No</v>
          </cell>
          <cell r="B2" t="str">
            <v>I</v>
          </cell>
        </row>
        <row r="3">
          <cell r="B3" t="str">
            <v>T</v>
          </cell>
        </row>
        <row r="4">
          <cell r="B4" t="str">
            <v>S</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Check Sheet"/>
      <sheetName val="Accounts by GL"/>
      <sheetName val="DOEFSDownload"/>
      <sheetName val="SNP"/>
      <sheetName val="SRECNP"/>
      <sheetName val="SCF"/>
      <sheetName val="Adjustment Form"/>
      <sheetName val="Exp by Function"/>
      <sheetName val="CIF"/>
      <sheetName val="Dist Learning"/>
      <sheetName val="Student Activity Fee Report"/>
      <sheetName val="Tuition and Fee Report"/>
      <sheetName val="FCS Notes Sched Inv &amp; Cash"/>
      <sheetName val="FCS Notes Sched LTD"/>
      <sheetName val="FCS Notes Sched Cap Assets"/>
      <sheetName val="CU Notes Sched"/>
      <sheetName val="CU1-Deposits"/>
      <sheetName val="CU2-Other Investments"/>
      <sheetName val="CU3-Deficit Ending Equity"/>
      <sheetName val="CU5-Prior Period Adjustment"/>
      <sheetName val="CU6-Chges in Long Term Liab."/>
      <sheetName val="CU7-Bonds Payable"/>
      <sheetName val="CU8-Install. Purc. Contract"/>
      <sheetName val="CUR1-Operating Leases"/>
      <sheetName val="CUR2-Construct. &amp; Other Sig."/>
      <sheetName val="CUR3-Related Party Transactions"/>
      <sheetName val="Prior Year Adj Form"/>
      <sheetName val="FCS Notes Sched Cap Ls&amp;Inst Pur"/>
      <sheetName val="FCS Notes Sched Bonds"/>
      <sheetName val="FCS Notes Sched Op Leases"/>
      <sheetName val="FCS Notes Sched Commitments"/>
      <sheetName val="FCS Notes Sched Related Parties"/>
      <sheetName val="FS Variance Analysis Tool"/>
      <sheetName val="MD&amp;A Tool CondSRECNP"/>
      <sheetName val="MD&amp;A Tool CondSNP"/>
      <sheetName val="MD&amp;A Tool CondSCF"/>
      <sheetName val="MD&amp;A Fincl Hghlts"/>
      <sheetName val="MD&amp;A Tool OverviewofFS"/>
      <sheetName val="DOEAGLDownload"/>
    </sheetNames>
    <sheetDataSet>
      <sheetData sheetId="0">
        <row r="3">
          <cell r="C3" t="str">
            <v>2014.v03</v>
          </cell>
        </row>
        <row r="45">
          <cell r="A45" t="str">
            <v>BROWARD COLLEGE</v>
          </cell>
        </row>
        <row r="46">
          <cell r="A46" t="str">
            <v>CHIPOLA COLLEGE</v>
          </cell>
        </row>
        <row r="47">
          <cell r="A47" t="str">
            <v>COLLEGE OF CENTRAL FLORIDA</v>
          </cell>
        </row>
        <row r="48">
          <cell r="A48" t="str">
            <v>DAYTONA STATE COLLEGE</v>
          </cell>
        </row>
        <row r="49">
          <cell r="A49" t="str">
            <v>EASTERN FLORIDA STATE COLLEGE</v>
          </cell>
        </row>
        <row r="50">
          <cell r="A50" t="str">
            <v>FLORIDA SOUTHWESTERN STATE COLLEGE</v>
          </cell>
        </row>
        <row r="51">
          <cell r="A51" t="str">
            <v>FLORIDA GATEWAY COLLEGE</v>
          </cell>
        </row>
        <row r="52">
          <cell r="A52" t="str">
            <v>FLORIDA KEYS COMMUNITY COLLEGE</v>
          </cell>
        </row>
        <row r="53">
          <cell r="A53" t="str">
            <v>FLORIDA STATE COLLEGE AT JACKSONVILLE</v>
          </cell>
        </row>
        <row r="54">
          <cell r="A54" t="str">
            <v>GULF COAST STATE COLLEGE</v>
          </cell>
        </row>
        <row r="55">
          <cell r="A55" t="str">
            <v>HILLSBOROUGH COMMUNITY COLLEGE</v>
          </cell>
        </row>
        <row r="56">
          <cell r="A56" t="str">
            <v>INDIAN RIVER STATE COLLEGE</v>
          </cell>
        </row>
        <row r="57">
          <cell r="A57" t="str">
            <v>LAKE-SUMTER STATE COLLEGE</v>
          </cell>
        </row>
        <row r="58">
          <cell r="A58" t="str">
            <v>MIAMI DADE COLLEGE</v>
          </cell>
        </row>
        <row r="59">
          <cell r="A59" t="str">
            <v>NORTH FLORIDA COMMUNITY COLLEGE</v>
          </cell>
        </row>
        <row r="60">
          <cell r="A60" t="str">
            <v>NORTHWEST FLORIDA STATE COLLEGE</v>
          </cell>
        </row>
        <row r="61">
          <cell r="A61" t="str">
            <v>PALM BEACH STATE COLLEGE</v>
          </cell>
        </row>
        <row r="62">
          <cell r="A62" t="str">
            <v>PASCO-HERNANDO STATE COLLEGE</v>
          </cell>
        </row>
        <row r="63">
          <cell r="A63" t="str">
            <v>PENSACOLA STATE COLLEGE</v>
          </cell>
        </row>
        <row r="64">
          <cell r="A64" t="str">
            <v>POLK STATE COLLEGE</v>
          </cell>
        </row>
        <row r="65">
          <cell r="A65" t="str">
            <v>SANTA FE COLLEGE</v>
          </cell>
        </row>
        <row r="66">
          <cell r="A66" t="str">
            <v>SEMINOLE STATE COLLEGE OF FLORIDA</v>
          </cell>
        </row>
        <row r="67">
          <cell r="A67" t="str">
            <v>SOUTH FLORIDA STATE COLLEGE</v>
          </cell>
        </row>
        <row r="68">
          <cell r="A68" t="str">
            <v>ST. JOHNS RIVER STATE COLLEGE</v>
          </cell>
        </row>
        <row r="69">
          <cell r="A69" t="str">
            <v>ST. PETERSBURG COLLEGE</v>
          </cell>
        </row>
        <row r="70">
          <cell r="A70" t="str">
            <v>STATE COLLEGE OF FLORIDA, MANATEE-SARASOTA</v>
          </cell>
        </row>
        <row r="71">
          <cell r="A71" t="str">
            <v>TALLAHASSEE COMMUNITY COLLEGE</v>
          </cell>
        </row>
        <row r="72">
          <cell r="A72" t="str">
            <v>VALENCIA COLLEGE</v>
          </cell>
        </row>
      </sheetData>
      <sheetData sheetId="1" refreshError="1"/>
      <sheetData sheetId="2">
        <row r="183">
          <cell r="M183">
            <v>23188848.900000002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IU111"/>
  <sheetViews>
    <sheetView showGridLines="0" tabSelected="1" zoomScale="90" zoomScaleNormal="90" zoomScaleSheetLayoutView="90" zoomScalePageLayoutView="80" workbookViewId="0"/>
  </sheetViews>
  <sheetFormatPr defaultColWidth="12.42578125" defaultRowHeight="15"/>
  <cols>
    <col min="1" max="1" width="53" bestFit="1" customWidth="1"/>
    <col min="2" max="2" width="18.140625" bestFit="1" customWidth="1"/>
    <col min="3" max="3" width="1" style="17" customWidth="1"/>
    <col min="4" max="4" width="22.85546875" customWidth="1"/>
    <col min="5" max="5" width="1" customWidth="1"/>
    <col min="6" max="6" width="24.85546875" customWidth="1"/>
    <col min="14" max="14" width="12.42578125" customWidth="1"/>
  </cols>
  <sheetData>
    <row r="1" spans="1:255">
      <c r="A1" s="168" t="s">
        <v>40</v>
      </c>
      <c r="B1" s="158"/>
      <c r="C1" s="158"/>
      <c r="D1" s="158"/>
      <c r="E1" s="158"/>
      <c r="F1" s="158"/>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c r="A2" s="168" t="s">
        <v>0</v>
      </c>
      <c r="B2" s="158"/>
      <c r="C2" s="158"/>
      <c r="D2" s="158"/>
      <c r="E2" s="158"/>
      <c r="F2" s="158"/>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c r="A3" s="168" t="s">
        <v>1</v>
      </c>
      <c r="B3" s="158"/>
      <c r="C3" s="158"/>
      <c r="D3" s="158"/>
      <c r="E3" s="158"/>
      <c r="F3" s="15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4.1" customHeight="1">
      <c r="A4" s="168" t="s">
        <v>45</v>
      </c>
      <c r="B4" s="158"/>
      <c r="C4" s="158"/>
      <c r="D4" s="158"/>
      <c r="E4" s="158"/>
      <c r="F4" s="15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4.1" customHeight="1">
      <c r="A5" s="18"/>
      <c r="B5" s="18"/>
      <c r="C5" s="19"/>
      <c r="D5" s="18"/>
      <c r="E5" s="20" t="s">
        <v>2</v>
      </c>
      <c r="F5" s="21" t="s">
        <v>46</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2" customFormat="1">
      <c r="A6" s="22"/>
      <c r="B6" s="23" t="s">
        <v>3</v>
      </c>
      <c r="C6" s="24"/>
      <c r="D6" s="23" t="s">
        <v>4</v>
      </c>
      <c r="E6" s="22"/>
      <c r="F6" s="25"/>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 customFormat="1">
      <c r="A7" s="167"/>
      <c r="B7" s="23" t="s">
        <v>5</v>
      </c>
      <c r="C7" s="24"/>
      <c r="D7" s="23" t="s">
        <v>6</v>
      </c>
      <c r="E7" s="22"/>
      <c r="F7" s="23" t="s">
        <v>7</v>
      </c>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s="2" customFormat="1">
      <c r="A8" s="26"/>
      <c r="B8" s="27" t="s">
        <v>8</v>
      </c>
      <c r="C8" s="24"/>
      <c r="D8" s="28" t="s">
        <v>9</v>
      </c>
      <c r="E8" s="22"/>
      <c r="F8" s="28" t="s">
        <v>10</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s="2" customFormat="1" ht="6.75" customHeight="1">
      <c r="A9" s="18"/>
      <c r="B9" s="26"/>
      <c r="C9" s="24"/>
      <c r="D9" s="29"/>
      <c r="E9" s="22"/>
      <c r="F9" s="22"/>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s="2" customFormat="1">
      <c r="A10" s="30" t="s">
        <v>47</v>
      </c>
      <c r="B10" s="31">
        <f>SUM(EASTERNFL:VALENCIA!B10)</f>
        <v>234444324.31999999</v>
      </c>
      <c r="C10" s="31"/>
      <c r="D10" s="31">
        <f>SUM(EASTERNFL:VALENCIA!D10)</f>
        <v>21193729.210000001</v>
      </c>
      <c r="E10" s="31"/>
      <c r="F10" s="31">
        <f>SUM(EASTERNFL:VALENCIA!F10)</f>
        <v>255638053.52999997</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s="2" customFormat="1" ht="6.75" customHeight="1">
      <c r="A11" s="26"/>
      <c r="B11" s="32"/>
      <c r="C11" s="33"/>
      <c r="D11" s="34"/>
      <c r="E11" s="35"/>
      <c r="F11" s="34"/>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s="2" customFormat="1">
      <c r="A12" s="36" t="s">
        <v>11</v>
      </c>
      <c r="B12" s="37"/>
      <c r="C12" s="38"/>
      <c r="D12" s="37"/>
      <c r="E12" s="37"/>
      <c r="F12" s="37"/>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s="2" customFormat="1">
      <c r="A13" s="30" t="s">
        <v>12</v>
      </c>
      <c r="B13" s="37"/>
      <c r="C13" s="38"/>
      <c r="D13" s="37"/>
      <c r="E13" s="37"/>
      <c r="F13" s="3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s="2" customFormat="1" ht="14.25">
      <c r="A14" s="39" t="s">
        <v>13</v>
      </c>
      <c r="B14" s="40">
        <f>SUM(EASTERNFL:VALENCIA!B14)</f>
        <v>93542499.340000018</v>
      </c>
      <c r="C14" s="40"/>
      <c r="D14" s="40">
        <f>SUM(EASTERNFL:VALENCIA!D14)</f>
        <v>23060.65</v>
      </c>
      <c r="E14" s="40"/>
      <c r="F14" s="40">
        <f>SUM(EASTERNFL:VALENCIA!F14)</f>
        <v>93565559.990000024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2" customFormat="1" ht="14.25">
      <c r="A15" s="39" t="s">
        <v>14</v>
      </c>
      <c r="B15" s="40">
        <f>SUM(EASTERNFL:VALENCIA!B15)</f>
        <v>657232.17000000004</v>
      </c>
      <c r="C15" s="40"/>
      <c r="D15" s="40">
        <f>SUM(EASTERNFL:VALENCIA!D15)</f>
        <v>347.98</v>
      </c>
      <c r="E15" s="40"/>
      <c r="F15" s="40">
        <f>SUM(EASTERNFL:VALENCIA!F15)</f>
        <v>657580.15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s="2" customFormat="1" ht="14.25">
      <c r="A16" s="39" t="s">
        <v>15</v>
      </c>
      <c r="B16" s="40">
        <f>SUM(EASTERNFL:VALENCIA!B16)</f>
        <v>6345529.5299999993</v>
      </c>
      <c r="C16" s="40"/>
      <c r="D16" s="112">
        <f>SUM(EASTERNFL:VALENCIA!D16)</f>
        <v>2990.87</v>
      </c>
      <c r="E16" s="40"/>
      <c r="F16" s="112">
        <f>SUM(EASTERNFL:VALENCIA!F16)</f>
        <v>6348520.3999999994</v>
      </c>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s="2" customFormat="1" ht="14.25">
      <c r="A17" s="39" t="s">
        <v>16</v>
      </c>
      <c r="B17" s="41">
        <f>SUM(B14:B16)</f>
        <v>100545261.04000002</v>
      </c>
      <c r="C17" s="42"/>
      <c r="D17" s="43">
        <f>SUM(D14:D16)</f>
        <v>26399.5</v>
      </c>
      <c r="E17" s="42"/>
      <c r="F17" s="43">
        <f>B17+D17</f>
        <v>100571660.54000002</v>
      </c>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s="2" customFormat="1" ht="6.75" customHeight="1">
      <c r="A18" s="26"/>
      <c r="B18" s="44"/>
      <c r="C18" s="42"/>
      <c r="D18" s="34"/>
      <c r="E18" s="45"/>
      <c r="F18" s="34"/>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s="2" customFormat="1" ht="14.25">
      <c r="A19" s="26" t="s">
        <v>17</v>
      </c>
      <c r="B19" s="46">
        <f>SUM(EASTERNFL:VALENCIA!B19)</f>
        <v>5647.99</v>
      </c>
      <c r="C19" s="43"/>
      <c r="D19" s="46">
        <f>SUM(EASTERNFL:VALENCIA!D19)</f>
        <v>951611.82000000007</v>
      </c>
      <c r="E19" s="46"/>
      <c r="F19" s="46">
        <f>SUM(EASTERNFL:VALENCIA!F19)</f>
        <v>957259.81</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s="2" customFormat="1" ht="6.75" customHeight="1">
      <c r="A20" s="26"/>
      <c r="B20" s="32"/>
      <c r="C20" s="42"/>
      <c r="D20" s="34"/>
      <c r="E20" s="45"/>
      <c r="F20" s="34"/>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s="2" customFormat="1" ht="14.25">
      <c r="A21" s="47" t="s">
        <v>18</v>
      </c>
      <c r="B21" s="48" t="s">
        <v>19</v>
      </c>
      <c r="C21" s="42"/>
      <c r="D21" s="49">
        <f>SUM(EASTERNFL:VALENCIA!D21)</f>
        <v>104478.73</v>
      </c>
      <c r="E21" s="45"/>
      <c r="F21" s="50">
        <f>D21</f>
        <v>104478.73</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2" customFormat="1" ht="6.75" customHeight="1">
      <c r="A22" s="30"/>
      <c r="B22" s="32"/>
      <c r="C22" s="42"/>
      <c r="D22" s="34"/>
      <c r="E22" s="45"/>
      <c r="F22" s="34"/>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s="2" customFormat="1">
      <c r="A23" s="30" t="s">
        <v>20</v>
      </c>
      <c r="B23" s="51">
        <f>B17+B19</f>
        <v>100550909.03000002</v>
      </c>
      <c r="C23" s="42"/>
      <c r="D23" s="52">
        <f>D17+D19+D21</f>
        <v>1082490.05</v>
      </c>
      <c r="E23" s="45"/>
      <c r="F23" s="52">
        <f>F17+F19+F21</f>
        <v>101633399.08000003</v>
      </c>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s="2" customFormat="1" ht="6.75" customHeight="1">
      <c r="A24" s="30"/>
      <c r="B24" s="37"/>
      <c r="C24" s="38"/>
      <c r="D24" s="37"/>
      <c r="E24" s="37"/>
      <c r="F24" s="37"/>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s="2" customFormat="1">
      <c r="A25" s="36" t="s">
        <v>21</v>
      </c>
      <c r="B25" s="37"/>
      <c r="C25" s="38"/>
      <c r="D25" s="37"/>
      <c r="E25" s="37"/>
      <c r="F25" s="37"/>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s="2" customFormat="1" ht="14.25">
      <c r="A26" s="26" t="s">
        <v>22</v>
      </c>
      <c r="B26" s="49">
        <f>SUM(EASTERNFL:VALENCIA!B26)</f>
        <v>9884346.2100000028</v>
      </c>
      <c r="C26" s="43"/>
      <c r="D26" s="49">
        <f>SUM(EASTERNFL:VALENCIA!D26)</f>
        <v>0</v>
      </c>
      <c r="E26" s="45"/>
      <c r="F26" s="50">
        <f t="shared" ref="F26:F31" si="0">B26+D26</f>
        <v>9884346.2100000028</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s="2" customFormat="1" ht="14.25">
      <c r="A27" s="39" t="s">
        <v>23</v>
      </c>
      <c r="B27" s="49">
        <f>SUM(EASTERNFL:VALENCIA!B27)</f>
        <v>13782058.92</v>
      </c>
      <c r="C27" s="43"/>
      <c r="D27" s="49">
        <f>SUM(EASTERNFL:VALENCIA!D27)</f>
        <v>34597.69</v>
      </c>
      <c r="E27" s="53"/>
      <c r="F27" s="43">
        <f t="shared" si="0"/>
        <v>13816656.609999999</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 customFormat="1" ht="14.25">
      <c r="A28" s="39" t="s">
        <v>24</v>
      </c>
      <c r="B28" s="49">
        <f>SUM(EASTERNFL:VALENCIA!B28)</f>
        <v>13017346.480000002</v>
      </c>
      <c r="C28" s="43"/>
      <c r="D28" s="49">
        <f>SUM(EASTERNFL:VALENCIA!D28)</f>
        <v>1526.96</v>
      </c>
      <c r="E28" s="53"/>
      <c r="F28" s="43">
        <f t="shared" si="0"/>
        <v>13018873.440000003</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255" s="2" customFormat="1" ht="14.25">
      <c r="A29" s="39" t="s">
        <v>25</v>
      </c>
      <c r="B29" s="49">
        <f>SUM(EASTERNFL:VALENCIA!B29)</f>
        <v>7274388.5800000001</v>
      </c>
      <c r="C29" s="43"/>
      <c r="D29" s="49">
        <f>SUM(EASTERNFL:VALENCIA!D29)</f>
        <v>1640.72</v>
      </c>
      <c r="E29" s="53"/>
      <c r="F29" s="43">
        <f t="shared" si="0"/>
        <v>7276029.2999999998</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255" s="2" customFormat="1" ht="14.25">
      <c r="A30" s="26" t="s">
        <v>26</v>
      </c>
      <c r="B30" s="49">
        <f>SUM(EASTERNFL:VALENCIA!B30)</f>
        <v>15054116.720000001</v>
      </c>
      <c r="C30" s="43"/>
      <c r="D30" s="49">
        <f>SUM(EASTERNFL:VALENCIA!D30)</f>
        <v>18.89</v>
      </c>
      <c r="E30" s="54"/>
      <c r="F30" s="50">
        <f t="shared" si="0"/>
        <v>15054135.610000001</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255" s="2" customFormat="1" ht="14.25">
      <c r="A31" s="26" t="s">
        <v>27</v>
      </c>
      <c r="B31" s="49">
        <f>SUM(EASTERNFL:VALENCIA!B31)</f>
        <v>14187075.700000001</v>
      </c>
      <c r="C31" s="43"/>
      <c r="D31" s="49">
        <f>SUM(EASTERNFL:VALENCIA!D31)</f>
        <v>12221.74</v>
      </c>
      <c r="E31" s="54"/>
      <c r="F31" s="50">
        <f t="shared" si="0"/>
        <v>14199297.440000001</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255" s="2" customFormat="1" ht="14.25">
      <c r="A32" s="47" t="s">
        <v>28</v>
      </c>
      <c r="B32" s="113">
        <f>SUM(EASTERNFL:VALENCIA!B32)</f>
        <v>11839334.889999999</v>
      </c>
      <c r="C32" s="43"/>
      <c r="D32" s="113">
        <f>SUM(EASTERNFL:VALENCIA!D32)</f>
        <v>10833.7</v>
      </c>
      <c r="E32" s="54"/>
      <c r="F32" s="55">
        <f>B32+D32</f>
        <v>11850168.589999998</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s="2" customFormat="1">
      <c r="A33" s="30" t="s">
        <v>29</v>
      </c>
      <c r="B33" s="51">
        <f>SUM(B26:B32)</f>
        <v>85038667.5</v>
      </c>
      <c r="C33" s="42"/>
      <c r="D33" s="52">
        <f>SUM(D26:D32)</f>
        <v>60839.7</v>
      </c>
      <c r="E33" s="45"/>
      <c r="F33" s="52">
        <f>SUM(F26:F32)</f>
        <v>85099507.200000003</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s="2" customFormat="1" ht="6.75" customHeight="1">
      <c r="A34" s="30"/>
      <c r="B34" s="32"/>
      <c r="C34" s="42"/>
      <c r="D34" s="34"/>
      <c r="E34" s="45"/>
      <c r="F34" s="34"/>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s="2" customFormat="1">
      <c r="A35" s="56" t="s">
        <v>30</v>
      </c>
      <c r="B35" s="57">
        <f>SUM(EASTERNFL:VALENCIA!B35)</f>
        <v>9990396.3200000003</v>
      </c>
      <c r="C35" s="40"/>
      <c r="D35" s="57">
        <f>SUM(EASTERNFL:VALENCIA!D35)</f>
        <v>0</v>
      </c>
      <c r="E35" s="33"/>
      <c r="F35" s="40">
        <f>+B35+D35</f>
        <v>9990396.3200000003</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255" s="2" customFormat="1" ht="6.75" customHeight="1">
      <c r="A36" s="30"/>
      <c r="B36" s="32"/>
      <c r="C36" s="42"/>
      <c r="D36" s="34"/>
      <c r="E36" s="45"/>
      <c r="F36" s="3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255" s="2" customFormat="1" ht="15.75" thickBot="1">
      <c r="A37" s="30" t="s">
        <v>48</v>
      </c>
      <c r="B37" s="58">
        <f>+B10+B23-B33-B35</f>
        <v>239966169.53000003</v>
      </c>
      <c r="C37" s="42"/>
      <c r="D37" s="58">
        <f>+D10+D23-D33-D35</f>
        <v>22215379.560000002</v>
      </c>
      <c r="E37" s="45"/>
      <c r="F37" s="58">
        <f>+F10+F23-F33-F35</f>
        <v>262181549.09000003</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255" s="2" customFormat="1" ht="8.25" customHeight="1" thickTop="1">
      <c r="A38" s="59"/>
      <c r="B38" s="60"/>
      <c r="C38" s="24"/>
      <c r="D38" s="59"/>
      <c r="E38" s="59"/>
      <c r="F38" s="59"/>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255" s="2" customFormat="1" ht="12.75" customHeight="1">
      <c r="A39" s="159" t="s">
        <v>31</v>
      </c>
      <c r="B39" s="159"/>
      <c r="C39" s="159"/>
      <c r="D39" s="159"/>
      <c r="E39" s="159"/>
      <c r="F39" s="15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255" s="2" customFormat="1" ht="12.75" customHeight="1">
      <c r="A40" s="159"/>
      <c r="B40" s="159"/>
      <c r="C40" s="159"/>
      <c r="D40" s="159"/>
      <c r="E40" s="159"/>
      <c r="F40" s="159"/>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255" s="2" customFormat="1" ht="12.75" customHeight="1">
      <c r="A41" s="159"/>
      <c r="B41" s="159"/>
      <c r="C41" s="159"/>
      <c r="D41" s="159"/>
      <c r="E41" s="159"/>
      <c r="F41" s="159"/>
    </row>
    <row r="42" spans="1:255" s="2" customFormat="1" ht="12.75" customHeight="1">
      <c r="A42" s="159"/>
      <c r="B42" s="159"/>
      <c r="C42" s="159"/>
      <c r="D42" s="159"/>
      <c r="E42" s="159"/>
      <c r="F42" s="159"/>
    </row>
    <row r="43" spans="1:255" s="2" customFormat="1" ht="23.25" customHeight="1">
      <c r="A43" s="159"/>
      <c r="B43" s="159"/>
      <c r="C43" s="159"/>
      <c r="D43" s="159"/>
      <c r="E43" s="159"/>
      <c r="F43" s="159"/>
    </row>
    <row r="44" spans="1:255" s="2" customFormat="1" ht="14.25">
      <c r="A44" s="37"/>
      <c r="B44" s="37"/>
      <c r="C44" s="38"/>
      <c r="D44" s="37"/>
      <c r="E44" s="37"/>
      <c r="F44" s="37"/>
    </row>
    <row r="45" spans="1:255">
      <c r="A45" s="61" t="s">
        <v>32</v>
      </c>
      <c r="B45" s="62"/>
      <c r="C45" s="61"/>
      <c r="D45" s="62"/>
      <c r="E45" s="62"/>
      <c r="F45" s="62"/>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row>
    <row r="46" spans="1:255" ht="15" customHeight="1">
      <c r="A46" s="157" t="s">
        <v>95</v>
      </c>
      <c r="B46" s="157"/>
      <c r="C46" s="157"/>
      <c r="D46" s="157"/>
      <c r="E46" s="157"/>
      <c r="F46" s="157"/>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c r="A47" s="157"/>
      <c r="B47" s="157"/>
      <c r="C47" s="157"/>
      <c r="D47" s="157"/>
      <c r="E47" s="157"/>
      <c r="F47" s="157"/>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c r="A48" s="157"/>
      <c r="B48" s="157"/>
      <c r="C48" s="157"/>
      <c r="D48" s="157"/>
      <c r="E48" s="157"/>
      <c r="F48" s="157"/>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1:6">
      <c r="A49" s="157"/>
      <c r="B49" s="157"/>
      <c r="C49" s="157"/>
      <c r="D49" s="157"/>
      <c r="E49" s="157"/>
      <c r="F49" s="157"/>
    </row>
    <row r="50" spans="1:6">
      <c r="A50" s="61" t="s">
        <v>33</v>
      </c>
      <c r="B50" s="62"/>
      <c r="C50" s="61"/>
      <c r="D50" s="62"/>
      <c r="E50" s="62"/>
      <c r="F50" s="62"/>
    </row>
    <row r="51" spans="1:6" ht="15" customHeight="1">
      <c r="A51" s="157" t="s">
        <v>96</v>
      </c>
      <c r="B51" s="157"/>
      <c r="C51" s="157"/>
      <c r="D51" s="157"/>
      <c r="E51" s="157"/>
      <c r="F51" s="157"/>
    </row>
    <row r="52" spans="1:6">
      <c r="A52" s="157"/>
      <c r="B52" s="157"/>
      <c r="C52" s="157"/>
      <c r="D52" s="157"/>
      <c r="E52" s="157"/>
      <c r="F52" s="157"/>
    </row>
    <row r="53" spans="1:6">
      <c r="A53" s="157"/>
      <c r="B53" s="157"/>
      <c r="C53" s="157"/>
      <c r="D53" s="157"/>
      <c r="E53" s="157"/>
      <c r="F53" s="157"/>
    </row>
    <row r="54" spans="1:6">
      <c r="A54" s="157"/>
      <c r="B54" s="157"/>
      <c r="C54" s="157"/>
      <c r="D54" s="157"/>
      <c r="E54" s="157"/>
      <c r="F54" s="157"/>
    </row>
    <row r="57" spans="1:6">
      <c r="A57" s="6" t="s">
        <v>34</v>
      </c>
      <c r="B57" s="4"/>
      <c r="C57" s="16"/>
      <c r="D57" s="4"/>
      <c r="E57" s="4"/>
      <c r="F57" s="4"/>
    </row>
    <row r="58" spans="1:6">
      <c r="A58" s="1"/>
      <c r="B58" s="4"/>
      <c r="C58" s="16"/>
      <c r="D58" s="4"/>
      <c r="E58" s="4"/>
      <c r="F58" s="4"/>
    </row>
    <row r="59" spans="1:6">
      <c r="A59" s="1"/>
      <c r="B59" s="4"/>
      <c r="C59" s="16"/>
      <c r="D59" s="4"/>
      <c r="E59" s="4"/>
      <c r="F59" s="4"/>
    </row>
    <row r="60" spans="1:6">
      <c r="A60" s="1"/>
      <c r="B60" s="4"/>
      <c r="C60" s="16"/>
      <c r="D60" s="4"/>
      <c r="E60" s="4"/>
      <c r="F60" s="4"/>
    </row>
    <row r="61" spans="1:6">
      <c r="A61" s="1"/>
      <c r="B61" s="4"/>
      <c r="C61" s="16"/>
      <c r="D61" s="4"/>
      <c r="E61" s="4"/>
      <c r="F61" s="4"/>
    </row>
    <row r="62" spans="1:6">
      <c r="A62" s="1"/>
      <c r="B62" s="4"/>
      <c r="C62" s="16"/>
      <c r="D62" s="4"/>
      <c r="E62" s="4"/>
      <c r="F62" s="4"/>
    </row>
    <row r="63" spans="1:6">
      <c r="A63" s="1"/>
      <c r="B63" s="4"/>
      <c r="C63" s="16"/>
      <c r="D63" s="4"/>
      <c r="E63" s="4"/>
      <c r="F63" s="4"/>
    </row>
    <row r="64" spans="1:6">
      <c r="A64" s="1"/>
      <c r="B64" s="4"/>
      <c r="C64" s="16"/>
      <c r="D64" s="4"/>
      <c r="E64" s="4"/>
      <c r="F64" s="4"/>
    </row>
    <row r="65" spans="1:7">
      <c r="A65" s="1"/>
      <c r="B65" s="4"/>
      <c r="C65" s="16"/>
      <c r="D65" s="4"/>
      <c r="E65" s="4"/>
      <c r="F65" s="4"/>
      <c r="G65" s="1"/>
    </row>
    <row r="66" spans="1:7">
      <c r="A66" s="1"/>
      <c r="B66" s="4"/>
      <c r="C66" s="16"/>
      <c r="D66" s="4"/>
      <c r="E66" s="4"/>
      <c r="F66" s="4"/>
      <c r="G66" s="1"/>
    </row>
    <row r="67" spans="1:7">
      <c r="A67" s="1"/>
      <c r="B67" s="4"/>
      <c r="C67" s="16"/>
      <c r="D67" s="4"/>
      <c r="E67" s="4"/>
      <c r="F67" s="4"/>
      <c r="G67" s="1"/>
    </row>
    <row r="68" spans="1:7">
      <c r="A68" s="1"/>
      <c r="B68" s="4"/>
      <c r="C68" s="16"/>
      <c r="D68" s="4"/>
      <c r="E68" s="4"/>
      <c r="F68" s="4"/>
      <c r="G68" s="1"/>
    </row>
    <row r="69" spans="1:7">
      <c r="A69" s="1"/>
      <c r="B69" s="4"/>
      <c r="C69" s="16"/>
      <c r="D69" s="4"/>
      <c r="E69" s="4"/>
      <c r="F69" s="4"/>
      <c r="G69" s="1"/>
    </row>
    <row r="70" spans="1:7">
      <c r="A70" s="1"/>
      <c r="B70" s="4"/>
      <c r="C70" s="16"/>
      <c r="D70" s="4"/>
      <c r="E70" s="4"/>
      <c r="F70" s="4"/>
      <c r="G70" s="1"/>
    </row>
    <row r="71" spans="1:7">
      <c r="A71" s="1"/>
      <c r="B71" s="4"/>
      <c r="C71" s="16"/>
      <c r="D71" s="4"/>
      <c r="E71" s="4"/>
      <c r="F71" s="4"/>
      <c r="G71" s="1"/>
    </row>
    <row r="76" spans="1:7" ht="15" hidden="1" customHeight="1">
      <c r="A76" s="1"/>
      <c r="B76" s="1"/>
      <c r="C76" s="5"/>
      <c r="D76" s="1"/>
      <c r="E76" s="1"/>
      <c r="F76" s="1"/>
      <c r="G76" s="1"/>
    </row>
    <row r="77" spans="1:7" ht="15" hidden="1" customHeight="1">
      <c r="A77" s="7" t="s">
        <v>35</v>
      </c>
      <c r="B77" s="7"/>
      <c r="C77" s="5"/>
      <c r="D77" s="1"/>
      <c r="E77" s="1"/>
      <c r="F77" s="1"/>
      <c r="G77" s="5"/>
    </row>
    <row r="78" spans="1:7" ht="15" hidden="1" customHeight="1">
      <c r="A78" s="1"/>
      <c r="B78" s="1"/>
      <c r="C78" s="5"/>
      <c r="D78" s="1"/>
      <c r="E78" s="1"/>
      <c r="F78" s="1"/>
      <c r="G78" s="5"/>
    </row>
    <row r="79" spans="1:7" ht="34.5" hidden="1" customHeight="1">
      <c r="A79" s="8" t="s">
        <v>36</v>
      </c>
      <c r="B79" s="9" t="s">
        <v>37</v>
      </c>
      <c r="C79" s="5"/>
      <c r="D79" s="9" t="s">
        <v>38</v>
      </c>
      <c r="E79" s="1"/>
      <c r="F79" s="1"/>
      <c r="G79" s="5"/>
    </row>
    <row r="80" spans="1:7" ht="15" hidden="1" customHeight="1">
      <c r="A80" s="10" t="str">
        <f>'[3]Contact Information'!A45</f>
        <v>BROWARD COLLEGE</v>
      </c>
      <c r="B80" s="11"/>
      <c r="C80" s="5"/>
      <c r="D80" s="11"/>
      <c r="E80" s="1"/>
      <c r="F80" s="1" t="s">
        <v>39</v>
      </c>
      <c r="G80" s="5"/>
    </row>
    <row r="81" spans="1:7" ht="15" hidden="1" customHeight="1">
      <c r="A81" s="10" t="str">
        <f>'[3]Contact Information'!A46</f>
        <v>CHIPOLA COLLEGE</v>
      </c>
      <c r="B81" s="11"/>
      <c r="C81" s="5"/>
      <c r="D81" s="11"/>
      <c r="E81" s="1"/>
      <c r="F81" s="1"/>
      <c r="G81" s="5"/>
    </row>
    <row r="82" spans="1:7" ht="15" hidden="1" customHeight="1">
      <c r="A82" s="10" t="str">
        <f>'[3]Contact Information'!A47</f>
        <v>COLLEGE OF CENTRAL FLORIDA</v>
      </c>
      <c r="B82" s="11"/>
      <c r="C82" s="5"/>
      <c r="D82" s="11"/>
      <c r="E82" s="1"/>
      <c r="F82" s="1"/>
      <c r="G82" s="5"/>
    </row>
    <row r="83" spans="1:7" ht="15" hidden="1" customHeight="1">
      <c r="A83" s="10" t="str">
        <f>'[3]Contact Information'!A48</f>
        <v>DAYTONA STATE COLLEGE</v>
      </c>
      <c r="B83" s="11"/>
      <c r="C83" s="5"/>
      <c r="D83" s="11"/>
      <c r="E83" s="1"/>
      <c r="F83" s="1"/>
      <c r="G83" s="5"/>
    </row>
    <row r="84" spans="1:7" ht="15" hidden="1" customHeight="1">
      <c r="A84" s="12" t="str">
        <f>'[3]Contact Information'!A49</f>
        <v>EASTERN FLORIDA STATE COLLEGE</v>
      </c>
      <c r="B84" s="13"/>
      <c r="C84" s="5"/>
      <c r="D84" s="13"/>
      <c r="E84" s="1"/>
      <c r="F84" s="1"/>
      <c r="G84" s="5"/>
    </row>
    <row r="85" spans="1:7" ht="15" hidden="1" customHeight="1">
      <c r="A85" s="12" t="str">
        <f>'[3]Contact Information'!A50</f>
        <v>FLORIDA SOUTHWESTERN STATE COLLEGE</v>
      </c>
      <c r="B85" s="13"/>
      <c r="C85" s="5"/>
      <c r="D85" s="13"/>
      <c r="E85" s="1"/>
      <c r="F85" s="1"/>
      <c r="G85" s="5"/>
    </row>
    <row r="86" spans="1:7" ht="15" hidden="1" customHeight="1">
      <c r="A86" s="12" t="str">
        <f>'[3]Contact Information'!A51</f>
        <v>FLORIDA GATEWAY COLLEGE</v>
      </c>
      <c r="B86" s="13"/>
      <c r="C86" s="5"/>
      <c r="D86" s="13"/>
      <c r="E86" s="1"/>
      <c r="F86" s="1"/>
      <c r="G86" s="5"/>
    </row>
    <row r="87" spans="1:7" ht="15" hidden="1" customHeight="1">
      <c r="A87" s="12" t="str">
        <f>'[3]Contact Information'!A52</f>
        <v>FLORIDA KEYS COMMUNITY COLLEGE</v>
      </c>
      <c r="B87" s="13"/>
      <c r="C87" s="5"/>
      <c r="D87" s="13"/>
      <c r="E87" s="1"/>
      <c r="F87" s="1"/>
      <c r="G87" s="5"/>
    </row>
    <row r="88" spans="1:7" ht="15" hidden="1" customHeight="1">
      <c r="A88" s="12" t="str">
        <f>'[3]Contact Information'!A53</f>
        <v>FLORIDA STATE COLLEGE AT JACKSONVILLE</v>
      </c>
      <c r="B88" s="13"/>
      <c r="C88" s="5"/>
      <c r="D88" s="13"/>
      <c r="E88" s="1"/>
      <c r="F88" s="1"/>
      <c r="G88" s="5"/>
    </row>
    <row r="89" spans="1:7" ht="15" hidden="1" customHeight="1">
      <c r="A89" s="12" t="str">
        <f>'[3]Contact Information'!A54</f>
        <v>GULF COAST STATE COLLEGE</v>
      </c>
      <c r="B89" s="13"/>
      <c r="C89" s="5"/>
      <c r="D89" s="13"/>
      <c r="E89" s="1"/>
      <c r="F89" s="1"/>
      <c r="G89" s="1"/>
    </row>
    <row r="90" spans="1:7" ht="15" hidden="1" customHeight="1">
      <c r="A90" s="12" t="str">
        <f>'[3]Contact Information'!A55</f>
        <v>HILLSBOROUGH COMMUNITY COLLEGE</v>
      </c>
      <c r="B90" s="13"/>
      <c r="C90" s="5"/>
      <c r="D90" s="13"/>
      <c r="E90" s="1"/>
      <c r="F90" s="1"/>
      <c r="G90" s="1"/>
    </row>
    <row r="91" spans="1:7" ht="15" hidden="1" customHeight="1">
      <c r="A91" s="12" t="str">
        <f>'[3]Contact Information'!A56</f>
        <v>INDIAN RIVER STATE COLLEGE</v>
      </c>
      <c r="B91" s="13"/>
      <c r="C91" s="5"/>
      <c r="D91" s="13"/>
      <c r="E91" s="1"/>
      <c r="F91" s="1"/>
      <c r="G91" s="1"/>
    </row>
    <row r="92" spans="1:7" ht="15" hidden="1" customHeight="1">
      <c r="A92" s="12" t="str">
        <f>'[3]Contact Information'!A57</f>
        <v>LAKE-SUMTER STATE COLLEGE</v>
      </c>
      <c r="B92" s="13"/>
      <c r="C92" s="5"/>
      <c r="D92" s="13"/>
      <c r="E92" s="1"/>
      <c r="F92" s="1"/>
      <c r="G92" s="1"/>
    </row>
    <row r="93" spans="1:7" ht="15" hidden="1" customHeight="1">
      <c r="A93" s="12" t="str">
        <f>'[3]Contact Information'!A58</f>
        <v>MIAMI DADE COLLEGE</v>
      </c>
      <c r="B93" s="13"/>
      <c r="C93" s="5"/>
      <c r="D93" s="13"/>
      <c r="E93" s="1"/>
      <c r="F93" s="1"/>
      <c r="G93" s="1"/>
    </row>
    <row r="94" spans="1:7" ht="15" hidden="1" customHeight="1">
      <c r="A94" s="12" t="str">
        <f>'[3]Contact Information'!A59</f>
        <v>NORTH FLORIDA COMMUNITY COLLEGE</v>
      </c>
      <c r="B94" s="13"/>
      <c r="C94" s="5"/>
      <c r="D94" s="13"/>
      <c r="E94" s="1"/>
      <c r="F94" s="1"/>
      <c r="G94" s="1"/>
    </row>
    <row r="95" spans="1:7" ht="15" hidden="1" customHeight="1">
      <c r="A95" s="12" t="str">
        <f>'[3]Contact Information'!A60</f>
        <v>NORTHWEST FLORIDA STATE COLLEGE</v>
      </c>
      <c r="B95" s="13"/>
      <c r="C95" s="5"/>
      <c r="D95" s="13"/>
      <c r="E95" s="1"/>
      <c r="F95" s="1"/>
      <c r="G95" s="1"/>
    </row>
    <row r="96" spans="1:7" ht="15" hidden="1" customHeight="1">
      <c r="A96" s="12" t="str">
        <f>'[3]Contact Information'!A61</f>
        <v>PALM BEACH STATE COLLEGE</v>
      </c>
      <c r="B96" s="13"/>
      <c r="C96" s="5"/>
      <c r="D96" s="13"/>
      <c r="E96" s="1"/>
      <c r="F96" s="1"/>
      <c r="G96" s="1"/>
    </row>
    <row r="97" spans="1:4" ht="15" hidden="1" customHeight="1">
      <c r="A97" s="12" t="str">
        <f>'[3]Contact Information'!A62</f>
        <v>PASCO-HERNANDO STATE COLLEGE</v>
      </c>
      <c r="B97" s="13"/>
      <c r="C97" s="5"/>
      <c r="D97" s="13"/>
    </row>
    <row r="98" spans="1:4" ht="15" hidden="1" customHeight="1">
      <c r="A98" s="12" t="str">
        <f>'[3]Contact Information'!A63</f>
        <v>PENSACOLA STATE COLLEGE</v>
      </c>
      <c r="B98" s="13"/>
      <c r="C98" s="5"/>
      <c r="D98" s="13"/>
    </row>
    <row r="99" spans="1:4" ht="15" hidden="1" customHeight="1">
      <c r="A99" s="12" t="str">
        <f>'[3]Contact Information'!A64</f>
        <v>POLK STATE COLLEGE</v>
      </c>
      <c r="B99" s="13"/>
      <c r="C99" s="5"/>
      <c r="D99" s="13"/>
    </row>
    <row r="100" spans="1:4" ht="15" hidden="1" customHeight="1">
      <c r="A100" s="12" t="str">
        <f>'[3]Contact Information'!A65</f>
        <v>SANTA FE COLLEGE</v>
      </c>
      <c r="B100" s="13"/>
      <c r="C100" s="5"/>
      <c r="D100" s="13"/>
    </row>
    <row r="101" spans="1:4" ht="15" hidden="1" customHeight="1">
      <c r="A101" s="12" t="str">
        <f>'[3]Contact Information'!A66</f>
        <v>SEMINOLE STATE COLLEGE OF FLORIDA</v>
      </c>
      <c r="B101" s="13"/>
      <c r="C101" s="5"/>
      <c r="D101" s="13"/>
    </row>
    <row r="102" spans="1:4" ht="15" hidden="1" customHeight="1">
      <c r="A102" s="12" t="str">
        <f>'[3]Contact Information'!A67</f>
        <v>SOUTH FLORIDA STATE COLLEGE</v>
      </c>
      <c r="B102" s="13"/>
      <c r="C102" s="5"/>
      <c r="D102" s="13"/>
    </row>
    <row r="103" spans="1:4" ht="15" hidden="1" customHeight="1">
      <c r="A103" s="12" t="str">
        <f>'[3]Contact Information'!A68</f>
        <v>ST. JOHNS RIVER STATE COLLEGE</v>
      </c>
      <c r="B103" s="13"/>
      <c r="C103" s="5"/>
      <c r="D103" s="13"/>
    </row>
    <row r="104" spans="1:4" ht="15" hidden="1" customHeight="1">
      <c r="A104" s="12" t="str">
        <f>'[3]Contact Information'!A69</f>
        <v>ST. PETERSBURG COLLEGE</v>
      </c>
      <c r="B104" s="13"/>
      <c r="C104" s="5"/>
      <c r="D104" s="13"/>
    </row>
    <row r="105" spans="1:4" ht="15" hidden="1" customHeight="1">
      <c r="A105" s="12" t="str">
        <f>'[3]Contact Information'!A70</f>
        <v>STATE COLLEGE OF FLORIDA, MANATEE-SARASOTA</v>
      </c>
      <c r="B105" s="13"/>
      <c r="C105" s="5"/>
      <c r="D105" s="13"/>
    </row>
    <row r="106" spans="1:4" ht="15" hidden="1" customHeight="1">
      <c r="A106" s="12" t="str">
        <f>'[3]Contact Information'!A71</f>
        <v>TALLAHASSEE COMMUNITY COLLEGE</v>
      </c>
      <c r="B106" s="13"/>
      <c r="C106" s="5"/>
      <c r="D106" s="13"/>
    </row>
    <row r="107" spans="1:4" ht="15" hidden="1" customHeight="1">
      <c r="A107" s="12" t="str">
        <f>'[3]Contact Information'!A72</f>
        <v>VALENCIA COLLEGE</v>
      </c>
      <c r="B107" s="13"/>
      <c r="C107" s="5"/>
      <c r="D107" s="13"/>
    </row>
    <row r="108" spans="1:4" ht="15" hidden="1" customHeight="1">
      <c r="A108" s="14"/>
      <c r="B108" s="15"/>
      <c r="C108" s="5"/>
      <c r="D108" s="15"/>
    </row>
    <row r="109" spans="1:4" ht="15" hidden="1" customHeight="1">
      <c r="A109" s="1"/>
      <c r="B109" s="1"/>
      <c r="C109" s="5"/>
      <c r="D109" s="1"/>
    </row>
    <row r="110" spans="1:4">
      <c r="A110" s="1"/>
      <c r="B110" s="1"/>
      <c r="C110" s="5"/>
      <c r="D110" s="1"/>
    </row>
    <row r="111" spans="1:4">
      <c r="A111" s="1"/>
      <c r="B111" s="1"/>
      <c r="C111" s="5"/>
      <c r="D111" s="1"/>
    </row>
  </sheetData>
  <sheetProtection formatColumns="0"/>
  <conditionalFormatting sqref="A32">
    <cfRule type="expression" dxfId="173" priority="9">
      <formula>$F32&lt;&gt;0</formula>
    </cfRule>
  </conditionalFormatting>
  <conditionalFormatting sqref="A21">
    <cfRule type="expression" dxfId="172" priority="8">
      <formula>$F21&lt;&gt;0</formula>
    </cfRule>
  </conditionalFormatting>
  <conditionalFormatting sqref="A45">
    <cfRule type="expression" dxfId="171" priority="6">
      <formula>$F$21&lt;&gt;0</formula>
    </cfRule>
  </conditionalFormatting>
  <conditionalFormatting sqref="A50">
    <cfRule type="expression" dxfId="170" priority="4">
      <formula>$F$32&lt;&gt;0</formula>
    </cfRule>
  </conditionalFormatting>
  <conditionalFormatting sqref="A46">
    <cfRule type="expression" dxfId="169" priority="2">
      <formula>$F$21&lt;&gt;0</formula>
    </cfRule>
  </conditionalFormatting>
  <conditionalFormatting sqref="A51">
    <cfRule type="expression" dxfId="168" priority="1">
      <formula>$F$21&lt;&gt;0</formula>
    </cfRule>
  </conditionalFormatting>
  <printOptions horizontalCentered="1"/>
  <pageMargins left="0.7" right="0.7" top="0.75" bottom="0.75" header="0.5" footer="0.5"/>
  <pageSetup scale="71" orientation="landscape" r:id="rId1"/>
  <headerFooter>
    <oddHeader>&amp;L&amp;"Arial,Regular"&amp;8&amp;F&amp;R&amp;"Arial,Regular"&amp;8&amp;A</oddHeader>
    <oddFooter>&amp;C&amp;D</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93</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0</v>
      </c>
      <c r="C10" s="76"/>
      <c r="D10" s="75">
        <v>0</v>
      </c>
      <c r="E10" s="76"/>
      <c r="F10" s="77">
        <v>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657291.6</v>
      </c>
      <c r="C14" s="85"/>
      <c r="D14" s="86">
        <v>0</v>
      </c>
      <c r="E14" s="85"/>
      <c r="F14" s="84">
        <v>657291.6</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13490.45</v>
      </c>
      <c r="C15" s="87"/>
      <c r="D15" s="86">
        <v>0</v>
      </c>
      <c r="E15" s="85"/>
      <c r="F15" s="84">
        <v>13490.45</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36165.82</v>
      </c>
      <c r="C16" s="87"/>
      <c r="D16" s="88">
        <v>0</v>
      </c>
      <c r="E16" s="85"/>
      <c r="F16" s="89">
        <v>36165.82</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706947.86999999988</v>
      </c>
      <c r="C17" s="91"/>
      <c r="D17" s="92">
        <v>0</v>
      </c>
      <c r="E17" s="91"/>
      <c r="F17" s="92">
        <v>706947.86999999988</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706947.86999999988</v>
      </c>
      <c r="C23" s="94"/>
      <c r="D23" s="77">
        <v>0</v>
      </c>
      <c r="E23" s="94"/>
      <c r="F23" s="77">
        <v>706947.86999999988</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414841.36</v>
      </c>
      <c r="C28" s="101"/>
      <c r="D28" s="96">
        <v>0</v>
      </c>
      <c r="E28" s="101"/>
      <c r="F28" s="92">
        <v>414841.36</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1887</v>
      </c>
      <c r="C29" s="101"/>
      <c r="D29" s="96">
        <v>0</v>
      </c>
      <c r="E29" s="101"/>
      <c r="F29" s="92">
        <v>1887</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0</v>
      </c>
      <c r="C30" s="102"/>
      <c r="D30" s="96">
        <v>0</v>
      </c>
      <c r="E30" s="102"/>
      <c r="F30" s="97">
        <v>0</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416728.36</v>
      </c>
      <c r="C33" s="94"/>
      <c r="D33" s="77">
        <v>0</v>
      </c>
      <c r="E33" s="94"/>
      <c r="F33" s="77">
        <v>416728.36</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275000</v>
      </c>
      <c r="C35" s="85"/>
      <c r="D35" s="86">
        <v>0</v>
      </c>
      <c r="E35" s="85"/>
      <c r="F35" s="84">
        <v>275000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15219.509999999893</v>
      </c>
      <c r="C37" s="94"/>
      <c r="D37" s="105">
        <v>0</v>
      </c>
      <c r="E37" s="94"/>
      <c r="F37" s="105">
        <v>15219.509999999893</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19" priority="6">
      <formula>$F32&lt;&gt;0</formula>
    </cfRule>
  </conditionalFormatting>
  <conditionalFormatting sqref="A21">
    <cfRule type="expression" dxfId="118" priority="5">
      <formula>$F21&lt;&gt;0</formula>
    </cfRule>
  </conditionalFormatting>
  <conditionalFormatting sqref="A46:F50">
    <cfRule type="expression" dxfId="117" priority="4">
      <formula>$F$21&lt;&gt;0</formula>
    </cfRule>
  </conditionalFormatting>
  <conditionalFormatting sqref="A45">
    <cfRule type="expression" dxfId="116" priority="3">
      <formula>$F$21&lt;&gt;0</formula>
    </cfRule>
  </conditionalFormatting>
  <conditionalFormatting sqref="A51">
    <cfRule type="expression" dxfId="115" priority="2">
      <formula>$F$32&lt;&gt;0</formula>
    </cfRule>
  </conditionalFormatting>
  <conditionalFormatting sqref="A52:F55">
    <cfRule type="expression" dxfId="114"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92</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5620624.2300000004</v>
      </c>
      <c r="C10" s="76"/>
      <c r="D10" s="75">
        <v>312662.87</v>
      </c>
      <c r="E10" s="76"/>
      <c r="F10" s="77">
        <v>5933287.1000000006</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5013943.7</v>
      </c>
      <c r="C14" s="85"/>
      <c r="D14" s="86">
        <v>0</v>
      </c>
      <c r="E14" s="85"/>
      <c r="F14" s="84">
        <v>5013943.7</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22567.55</v>
      </c>
      <c r="C15" s="87"/>
      <c r="D15" s="86">
        <v>0</v>
      </c>
      <c r="E15" s="85"/>
      <c r="F15" s="84">
        <v>22567.55</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0</v>
      </c>
      <c r="C16" s="87"/>
      <c r="D16" s="88">
        <v>0</v>
      </c>
      <c r="E16" s="85"/>
      <c r="F16" s="89">
        <v>0</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5036511.25</v>
      </c>
      <c r="C17" s="91"/>
      <c r="D17" s="92">
        <v>0</v>
      </c>
      <c r="E17" s="91"/>
      <c r="F17" s="92">
        <v>5036511.25</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53798.25</v>
      </c>
      <c r="E19" s="94"/>
      <c r="F19" s="97">
        <v>53798.25</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5036511.25</v>
      </c>
      <c r="C23" s="94"/>
      <c r="D23" s="77">
        <v>53798.25</v>
      </c>
      <c r="E23" s="94"/>
      <c r="F23" s="77">
        <v>5090309.5</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0</v>
      </c>
      <c r="C28" s="101"/>
      <c r="D28" s="96">
        <v>0</v>
      </c>
      <c r="E28" s="101"/>
      <c r="F28" s="92">
        <v>0</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551756.27</v>
      </c>
      <c r="C29" s="101"/>
      <c r="D29" s="96">
        <v>0</v>
      </c>
      <c r="E29" s="101"/>
      <c r="F29" s="92">
        <v>551756.27</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1690428.07</v>
      </c>
      <c r="C30" s="102"/>
      <c r="D30" s="96">
        <v>0</v>
      </c>
      <c r="E30" s="102"/>
      <c r="F30" s="97">
        <v>1690428.07</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193728.37</v>
      </c>
      <c r="C31" s="102"/>
      <c r="D31" s="96">
        <v>0</v>
      </c>
      <c r="E31" s="102"/>
      <c r="F31" s="97">
        <v>193728.37</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1932339.65</v>
      </c>
      <c r="C32" s="102"/>
      <c r="D32" s="88">
        <v>0</v>
      </c>
      <c r="E32" s="102"/>
      <c r="F32" s="103">
        <v>1932339.65</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4368252.3599999994</v>
      </c>
      <c r="C33" s="94"/>
      <c r="D33" s="77">
        <v>0</v>
      </c>
      <c r="E33" s="94"/>
      <c r="F33" s="77">
        <v>4368252.3599999994</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6288883.120000001</v>
      </c>
      <c r="C37" s="94"/>
      <c r="D37" s="105">
        <v>366461.12</v>
      </c>
      <c r="E37" s="94"/>
      <c r="F37" s="105">
        <v>6655344.2400000021</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ht="12.75" customHeight="1">
      <c r="A52" s="160" t="s">
        <v>42</v>
      </c>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13" priority="6">
      <formula>$F32&lt;&gt;0</formula>
    </cfRule>
  </conditionalFormatting>
  <conditionalFormatting sqref="A21">
    <cfRule type="expression" dxfId="112" priority="5">
      <formula>$F21&lt;&gt;0</formula>
    </cfRule>
  </conditionalFormatting>
  <conditionalFormatting sqref="A46:F50">
    <cfRule type="expression" dxfId="111" priority="4">
      <formula>$F$21&lt;&gt;0</formula>
    </cfRule>
  </conditionalFormatting>
  <conditionalFormatting sqref="A45">
    <cfRule type="expression" dxfId="110" priority="3">
      <formula>$F$21&lt;&gt;0</formula>
    </cfRule>
  </conditionalFormatting>
  <conditionalFormatting sqref="A51">
    <cfRule type="expression" dxfId="109" priority="2">
      <formula>$F$32&lt;&gt;0</formula>
    </cfRule>
  </conditionalFormatting>
  <conditionalFormatting sqref="A52:F55">
    <cfRule type="expression" dxfId="108" priority="1">
      <formula>$F$32&lt;&gt;0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2851562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91</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12113328.189999999</v>
      </c>
      <c r="C10" s="76"/>
      <c r="D10" s="75">
        <v>0</v>
      </c>
      <c r="E10" s="76"/>
      <c r="F10" s="77">
        <v>12113328.189999999</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2327198.4</v>
      </c>
      <c r="C14" s="85"/>
      <c r="D14" s="86">
        <v>12275.65</v>
      </c>
      <c r="E14" s="85"/>
      <c r="F14" s="84">
        <v>2339474.0499999998</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23611.53</v>
      </c>
      <c r="C15" s="87"/>
      <c r="D15" s="86">
        <v>142.97999999999999</v>
      </c>
      <c r="E15" s="85"/>
      <c r="F15" s="84">
        <v>23754.51</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493921.36</v>
      </c>
      <c r="C16" s="87"/>
      <c r="D16" s="88">
        <v>2990.87</v>
      </c>
      <c r="E16" s="85"/>
      <c r="F16" s="89">
        <v>496912.23</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2844731.2899999996</v>
      </c>
      <c r="C17" s="91"/>
      <c r="D17" s="92">
        <v>15409.5</v>
      </c>
      <c r="E17" s="91"/>
      <c r="F17" s="92">
        <v>2860140.7899999996</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2844731.2899999996</v>
      </c>
      <c r="C23" s="94"/>
      <c r="D23" s="77">
        <v>15409.5</v>
      </c>
      <c r="E23" s="94"/>
      <c r="F23" s="77">
        <v>2860140.7899999996</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451.92</v>
      </c>
      <c r="C27" s="101"/>
      <c r="D27" s="96">
        <v>1.19</v>
      </c>
      <c r="E27" s="101"/>
      <c r="F27" s="92">
        <v>453.11</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580365.04</v>
      </c>
      <c r="C28" s="101"/>
      <c r="D28" s="96">
        <v>1526.96</v>
      </c>
      <c r="E28" s="101"/>
      <c r="F28" s="92">
        <v>581892</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623603.46</v>
      </c>
      <c r="C29" s="101"/>
      <c r="D29" s="96">
        <v>1640.72</v>
      </c>
      <c r="E29" s="101"/>
      <c r="F29" s="92">
        <v>625244.17999999993</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7181.11</v>
      </c>
      <c r="C30" s="102"/>
      <c r="D30" s="96">
        <v>18.89</v>
      </c>
      <c r="E30" s="102"/>
      <c r="F30" s="97">
        <v>7200</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4645220.58</v>
      </c>
      <c r="C31" s="102"/>
      <c r="D31" s="96">
        <v>12221.74</v>
      </c>
      <c r="E31" s="102"/>
      <c r="F31" s="97">
        <v>4657442.32</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6072924.4100000001</v>
      </c>
      <c r="C32" s="102"/>
      <c r="D32" s="88">
        <v>0</v>
      </c>
      <c r="E32" s="102"/>
      <c r="F32" s="103">
        <v>6072924.4100000001</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11929746.52</v>
      </c>
      <c r="C33" s="94"/>
      <c r="D33" s="77">
        <v>15409.5</v>
      </c>
      <c r="E33" s="94"/>
      <c r="F33" s="77">
        <v>11945156.02</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3028312.959999999</v>
      </c>
      <c r="C37" s="94"/>
      <c r="D37" s="105">
        <v>0</v>
      </c>
      <c r="E37" s="94"/>
      <c r="F37" s="105">
        <v>3028312.959999999</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ht="12.75" customHeight="1">
      <c r="A52" s="160" t="s">
        <v>54</v>
      </c>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07" priority="6">
      <formula>$F32&lt;&gt;0</formula>
    </cfRule>
  </conditionalFormatting>
  <conditionalFormatting sqref="A21">
    <cfRule type="expression" dxfId="106" priority="5">
      <formula>$F21&lt;&gt;0</formula>
    </cfRule>
  </conditionalFormatting>
  <conditionalFormatting sqref="A46:F50">
    <cfRule type="expression" dxfId="105" priority="4">
      <formula>$F$21&lt;&gt;0</formula>
    </cfRule>
  </conditionalFormatting>
  <conditionalFormatting sqref="A45">
    <cfRule type="expression" dxfId="104" priority="3">
      <formula>$F$21&lt;&gt;0</formula>
    </cfRule>
  </conditionalFormatting>
  <conditionalFormatting sqref="A51">
    <cfRule type="expression" dxfId="103" priority="2">
      <formula>$F$32&lt;&gt;0</formula>
    </cfRule>
  </conditionalFormatting>
  <conditionalFormatting sqref="A52:F55">
    <cfRule type="expression" dxfId="102"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68</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1440757.29</v>
      </c>
      <c r="C10" s="76"/>
      <c r="D10" s="75">
        <v>0</v>
      </c>
      <c r="E10" s="76"/>
      <c r="F10" s="77">
        <v>1440757.29</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346118.89</v>
      </c>
      <c r="C14" s="85"/>
      <c r="D14" s="86">
        <v>10785</v>
      </c>
      <c r="E14" s="85"/>
      <c r="F14" s="84">
        <v>356903.89</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29397.919999999998</v>
      </c>
      <c r="C15" s="87"/>
      <c r="D15" s="86">
        <v>205</v>
      </c>
      <c r="E15" s="85"/>
      <c r="F15" s="84">
        <v>29602.92</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17175.78</v>
      </c>
      <c r="C16" s="87"/>
      <c r="D16" s="88">
        <v>0</v>
      </c>
      <c r="E16" s="85"/>
      <c r="F16" s="89">
        <v>17175.78</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392692.58999999997</v>
      </c>
      <c r="C17" s="91"/>
      <c r="D17" s="92">
        <v>10990</v>
      </c>
      <c r="E17" s="91"/>
      <c r="F17" s="92">
        <v>403682.58999999997</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392692.58999999997</v>
      </c>
      <c r="C23" s="94"/>
      <c r="D23" s="77">
        <v>10990</v>
      </c>
      <c r="E23" s="94"/>
      <c r="F23" s="77">
        <v>403682.58999999997</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4059.2</v>
      </c>
      <c r="C28" s="101"/>
      <c r="D28" s="96">
        <v>0</v>
      </c>
      <c r="E28" s="101"/>
      <c r="F28" s="92">
        <v>4059.2</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7549.38</v>
      </c>
      <c r="C29" s="101"/>
      <c r="D29" s="96">
        <v>0</v>
      </c>
      <c r="E29" s="101"/>
      <c r="F29" s="92">
        <v>7549.38</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20074.920000000002</v>
      </c>
      <c r="C30" s="102"/>
      <c r="D30" s="96">
        <v>0</v>
      </c>
      <c r="E30" s="102"/>
      <c r="F30" s="97">
        <v>20074.920000000002</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264548.42</v>
      </c>
      <c r="C32" s="102"/>
      <c r="D32" s="88">
        <v>0</v>
      </c>
      <c r="E32" s="102"/>
      <c r="F32" s="103">
        <v>264548.42</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296231.92</v>
      </c>
      <c r="C33" s="94"/>
      <c r="D33" s="77">
        <v>0</v>
      </c>
      <c r="E33" s="94"/>
      <c r="F33" s="77">
        <v>296231.92</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1537217.96</v>
      </c>
      <c r="C37" s="94"/>
      <c r="D37" s="105">
        <v>10990</v>
      </c>
      <c r="E37" s="94"/>
      <c r="F37" s="105">
        <v>1548207.96</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t="s">
        <v>67</v>
      </c>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01" priority="6">
      <formula>$F32&lt;&gt;0</formula>
    </cfRule>
  </conditionalFormatting>
  <conditionalFormatting sqref="A21">
    <cfRule type="expression" dxfId="100" priority="5">
      <formula>$F21&lt;&gt;0</formula>
    </cfRule>
  </conditionalFormatting>
  <conditionalFormatting sqref="A46:F50">
    <cfRule type="expression" dxfId="99" priority="4">
      <formula>$F$21&lt;&gt;0</formula>
    </cfRule>
  </conditionalFormatting>
  <conditionalFormatting sqref="A45">
    <cfRule type="expression" dxfId="98" priority="3">
      <formula>$F$21&lt;&gt;0</formula>
    </cfRule>
  </conditionalFormatting>
  <conditionalFormatting sqref="A51">
    <cfRule type="expression" dxfId="97" priority="2">
      <formula>$F$32&lt;&gt;0</formula>
    </cfRule>
  </conditionalFormatting>
  <conditionalFormatting sqref="A52:F55">
    <cfRule type="expression" dxfId="96"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90</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246691.64</v>
      </c>
      <c r="C10" s="76"/>
      <c r="D10" s="75">
        <v>0</v>
      </c>
      <c r="E10" s="76"/>
      <c r="F10" s="77">
        <v>246691.64</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637839.74</v>
      </c>
      <c r="C14" s="85"/>
      <c r="D14" s="86">
        <v>0</v>
      </c>
      <c r="E14" s="85"/>
      <c r="F14" s="84">
        <v>637839.74</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0</v>
      </c>
      <c r="C15" s="87"/>
      <c r="D15" s="86">
        <v>0</v>
      </c>
      <c r="E15" s="85"/>
      <c r="F15" s="84">
        <v>0</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14917.94</v>
      </c>
      <c r="C16" s="87"/>
      <c r="D16" s="88">
        <v>0</v>
      </c>
      <c r="E16" s="85"/>
      <c r="F16" s="89">
        <v>14917.94</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652757.67999999993</v>
      </c>
      <c r="C17" s="91"/>
      <c r="D17" s="92">
        <v>0</v>
      </c>
      <c r="E17" s="91"/>
      <c r="F17" s="92">
        <v>652757.67999999993</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652757.67999999993</v>
      </c>
      <c r="C23" s="94"/>
      <c r="D23" s="77">
        <v>0</v>
      </c>
      <c r="E23" s="94"/>
      <c r="F23" s="77">
        <v>652757.67999999993</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0</v>
      </c>
      <c r="C28" s="101"/>
      <c r="D28" s="96">
        <v>0</v>
      </c>
      <c r="E28" s="101"/>
      <c r="F28" s="92">
        <v>0</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0</v>
      </c>
      <c r="C29" s="101"/>
      <c r="D29" s="96">
        <v>0</v>
      </c>
      <c r="E29" s="101"/>
      <c r="F29" s="92">
        <v>0</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0</v>
      </c>
      <c r="C30" s="102"/>
      <c r="D30" s="96">
        <v>0</v>
      </c>
      <c r="E30" s="102"/>
      <c r="F30" s="97">
        <v>0</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0</v>
      </c>
      <c r="C33" s="94"/>
      <c r="D33" s="77">
        <v>0</v>
      </c>
      <c r="E33" s="94"/>
      <c r="F33" s="77">
        <v>0</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899449.32</v>
      </c>
      <c r="C37" s="94"/>
      <c r="D37" s="105">
        <v>0</v>
      </c>
      <c r="E37" s="94"/>
      <c r="F37" s="105">
        <v>899449.32</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95" priority="6">
      <formula>$F32&lt;&gt;0</formula>
    </cfRule>
  </conditionalFormatting>
  <conditionalFormatting sqref="A21">
    <cfRule type="expression" dxfId="94" priority="5">
      <formula>$F21&lt;&gt;0</formula>
    </cfRule>
  </conditionalFormatting>
  <conditionalFormatting sqref="A46:F50">
    <cfRule type="expression" dxfId="93" priority="4">
      <formula>$F$21&lt;&gt;0</formula>
    </cfRule>
  </conditionalFormatting>
  <conditionalFormatting sqref="A45">
    <cfRule type="expression" dxfId="92" priority="3">
      <formula>$F$21&lt;&gt;0</formula>
    </cfRule>
  </conditionalFormatting>
  <conditionalFormatting sqref="A51">
    <cfRule type="expression" dxfId="91" priority="2">
      <formula>$F$32&lt;&gt;0</formula>
    </cfRule>
  </conditionalFormatting>
  <conditionalFormatting sqref="A52:F55">
    <cfRule type="expression" dxfId="90"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89</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4094119.71</v>
      </c>
      <c r="C10" s="76"/>
      <c r="D10" s="75">
        <v>108236.39</v>
      </c>
      <c r="E10" s="76"/>
      <c r="F10" s="77">
        <v>4202356.0999999996</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1602981.48</v>
      </c>
      <c r="C14" s="85"/>
      <c r="D14" s="86">
        <v>0</v>
      </c>
      <c r="E14" s="85"/>
      <c r="F14" s="84">
        <v>1602981.48</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0</v>
      </c>
      <c r="C15" s="87"/>
      <c r="D15" s="86">
        <v>0</v>
      </c>
      <c r="E15" s="85"/>
      <c r="F15" s="84">
        <v>0</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91815.82</v>
      </c>
      <c r="C16" s="87"/>
      <c r="D16" s="88">
        <v>0</v>
      </c>
      <c r="E16" s="85"/>
      <c r="F16" s="89">
        <v>91815.82</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1694797.3</v>
      </c>
      <c r="C17" s="91"/>
      <c r="D17" s="92">
        <v>0</v>
      </c>
      <c r="E17" s="91"/>
      <c r="F17" s="92">
        <v>1694797.3</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61994.77</v>
      </c>
      <c r="E19" s="94"/>
      <c r="F19" s="97">
        <v>61994.77</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1694797.3</v>
      </c>
      <c r="C23" s="94"/>
      <c r="D23" s="77">
        <v>61994.77</v>
      </c>
      <c r="E23" s="94"/>
      <c r="F23" s="77">
        <v>1756792.07</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3825</v>
      </c>
      <c r="C26" s="94"/>
      <c r="D26" s="96">
        <v>0</v>
      </c>
      <c r="E26" s="94"/>
      <c r="F26" s="97">
        <v>3825</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681225.89</v>
      </c>
      <c r="C27" s="101"/>
      <c r="D27" s="96">
        <v>0</v>
      </c>
      <c r="E27" s="101"/>
      <c r="F27" s="92">
        <v>681225.89</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0</v>
      </c>
      <c r="C28" s="101"/>
      <c r="D28" s="96">
        <v>0</v>
      </c>
      <c r="E28" s="101"/>
      <c r="F28" s="92">
        <v>0</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530292.46</v>
      </c>
      <c r="C29" s="101"/>
      <c r="D29" s="96">
        <v>0</v>
      </c>
      <c r="E29" s="101"/>
      <c r="F29" s="92">
        <v>530292.46</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3090</v>
      </c>
      <c r="C30" s="102"/>
      <c r="D30" s="96">
        <v>0</v>
      </c>
      <c r="E30" s="102"/>
      <c r="F30" s="97">
        <v>3090</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276772.40999999997</v>
      </c>
      <c r="C31" s="102"/>
      <c r="D31" s="96">
        <v>0</v>
      </c>
      <c r="E31" s="102"/>
      <c r="F31" s="97">
        <v>276772.40999999997</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10833.7</v>
      </c>
      <c r="E32" s="102"/>
      <c r="F32" s="103">
        <v>10833.7</v>
      </c>
      <c r="G32" s="4" t="s">
        <v>55</v>
      </c>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1495205.76</v>
      </c>
      <c r="C33" s="94"/>
      <c r="D33" s="77">
        <v>10833.7</v>
      </c>
      <c r="E33" s="94"/>
      <c r="F33" s="77">
        <v>1506039.46</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4293711.25</v>
      </c>
      <c r="C37" s="94"/>
      <c r="D37" s="105">
        <v>159397.46</v>
      </c>
      <c r="E37" s="94"/>
      <c r="F37" s="105">
        <v>4453108.71</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ht="12.75" customHeight="1">
      <c r="A52" s="160" t="s">
        <v>56</v>
      </c>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89" priority="6">
      <formula>$F32&lt;&gt;0</formula>
    </cfRule>
  </conditionalFormatting>
  <conditionalFormatting sqref="A21">
    <cfRule type="expression" dxfId="88" priority="5">
      <formula>$F21&lt;&gt;0</formula>
    </cfRule>
  </conditionalFormatting>
  <conditionalFormatting sqref="A46:F50">
    <cfRule type="expression" dxfId="87" priority="4">
      <formula>$F$21&lt;&gt;0</formula>
    </cfRule>
  </conditionalFormatting>
  <conditionalFormatting sqref="A45">
    <cfRule type="expression" dxfId="86" priority="3">
      <formula>$F$21&lt;&gt;0</formula>
    </cfRule>
  </conditionalFormatting>
  <conditionalFormatting sqref="A51">
    <cfRule type="expression" dxfId="85" priority="2">
      <formula>$F$32&lt;&gt;0</formula>
    </cfRule>
  </conditionalFormatting>
  <conditionalFormatting sqref="A52:F55">
    <cfRule type="expression" dxfId="84"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88</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111483939.03</v>
      </c>
      <c r="C10" s="76"/>
      <c r="D10" s="75">
        <v>10359587</v>
      </c>
      <c r="E10" s="76"/>
      <c r="F10" s="77">
        <v>121843526.03</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20946671.379999999</v>
      </c>
      <c r="C14" s="85"/>
      <c r="D14" s="86">
        <v>0</v>
      </c>
      <c r="E14" s="85"/>
      <c r="F14" s="84">
        <v>20946671.379999999</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73978.16</v>
      </c>
      <c r="C15" s="87"/>
      <c r="D15" s="86">
        <v>0</v>
      </c>
      <c r="E15" s="85"/>
      <c r="F15" s="84">
        <v>73978.16</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981488.7</v>
      </c>
      <c r="C16" s="87"/>
      <c r="D16" s="88">
        <v>0</v>
      </c>
      <c r="E16" s="85"/>
      <c r="F16" s="89">
        <v>981488.7</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22002138.239999998</v>
      </c>
      <c r="C17" s="91"/>
      <c r="D17" s="92">
        <v>0</v>
      </c>
      <c r="E17" s="91"/>
      <c r="F17" s="92">
        <v>22002138.239999998</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22002138.239999998</v>
      </c>
      <c r="C23" s="94"/>
      <c r="D23" s="77">
        <v>0</v>
      </c>
      <c r="E23" s="94"/>
      <c r="F23" s="77">
        <v>22002138.239999998</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4825817.63</v>
      </c>
      <c r="C27" s="101"/>
      <c r="D27" s="96">
        <v>0</v>
      </c>
      <c r="E27" s="101"/>
      <c r="F27" s="92">
        <v>4825817.63</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0</v>
      </c>
      <c r="C28" s="101"/>
      <c r="D28" s="96">
        <v>0</v>
      </c>
      <c r="E28" s="101"/>
      <c r="F28" s="92">
        <v>0</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64854.99</v>
      </c>
      <c r="C29" s="101"/>
      <c r="D29" s="96">
        <v>0</v>
      </c>
      <c r="E29" s="101"/>
      <c r="F29" s="92">
        <v>64854.99</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0</v>
      </c>
      <c r="C30" s="102"/>
      <c r="D30" s="96">
        <v>0</v>
      </c>
      <c r="E30" s="102"/>
      <c r="F30" s="97">
        <v>0</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111484.6</v>
      </c>
      <c r="C32" s="102"/>
      <c r="D32" s="88">
        <v>0</v>
      </c>
      <c r="E32" s="102"/>
      <c r="F32" s="103">
        <v>111484.6</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5002157.22</v>
      </c>
      <c r="C33" s="94"/>
      <c r="D33" s="77">
        <v>0</v>
      </c>
      <c r="E33" s="94"/>
      <c r="F33" s="77">
        <v>5002157.22</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128483920.05</v>
      </c>
      <c r="C37" s="94"/>
      <c r="D37" s="105">
        <v>10359587</v>
      </c>
      <c r="E37" s="94"/>
      <c r="F37" s="105">
        <v>138843507.05000001</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t="s">
        <v>57</v>
      </c>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83" priority="6">
      <formula>$F32&lt;&gt;0</formula>
    </cfRule>
  </conditionalFormatting>
  <conditionalFormatting sqref="A21">
    <cfRule type="expression" dxfId="82" priority="5">
      <formula>$F21&lt;&gt;0</formula>
    </cfRule>
  </conditionalFormatting>
  <conditionalFormatting sqref="A46:F50">
    <cfRule type="expression" dxfId="81" priority="4">
      <formula>$F$21&lt;&gt;0</formula>
    </cfRule>
  </conditionalFormatting>
  <conditionalFormatting sqref="A45">
    <cfRule type="expression" dxfId="80" priority="3">
      <formula>$F$21&lt;&gt;0</formula>
    </cfRule>
  </conditionalFormatting>
  <conditionalFormatting sqref="A51">
    <cfRule type="expression" dxfId="79" priority="2">
      <formula>$F$32&lt;&gt;0</formula>
    </cfRule>
  </conditionalFormatting>
  <conditionalFormatting sqref="A52:F55">
    <cfRule type="expression" dxfId="78"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87</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138529.20000000001</v>
      </c>
      <c r="C10" s="76"/>
      <c r="D10" s="75">
        <v>0</v>
      </c>
      <c r="E10" s="76"/>
      <c r="F10" s="77">
        <v>138529.20000000001</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172665.31</v>
      </c>
      <c r="C14" s="85"/>
      <c r="D14" s="86">
        <v>0</v>
      </c>
      <c r="E14" s="85"/>
      <c r="F14" s="84">
        <v>172665.31</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12191.33</v>
      </c>
      <c r="C15" s="87"/>
      <c r="D15" s="86">
        <v>0</v>
      </c>
      <c r="E15" s="85"/>
      <c r="F15" s="84">
        <v>12191.33</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0</v>
      </c>
      <c r="C16" s="87"/>
      <c r="D16" s="88">
        <v>0</v>
      </c>
      <c r="E16" s="85"/>
      <c r="F16" s="89">
        <v>0</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184856.63999999998</v>
      </c>
      <c r="C17" s="91"/>
      <c r="D17" s="92">
        <v>0</v>
      </c>
      <c r="E17" s="91"/>
      <c r="F17" s="92">
        <v>184856.63999999998</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184856.63999999998</v>
      </c>
      <c r="C23" s="94"/>
      <c r="D23" s="77">
        <v>0</v>
      </c>
      <c r="E23" s="94"/>
      <c r="F23" s="77">
        <v>184856.63999999998</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0</v>
      </c>
      <c r="C28" s="101"/>
      <c r="D28" s="96">
        <v>0</v>
      </c>
      <c r="E28" s="101"/>
      <c r="F28" s="92">
        <v>0</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0</v>
      </c>
      <c r="C29" s="101"/>
      <c r="D29" s="96">
        <v>0</v>
      </c>
      <c r="E29" s="101"/>
      <c r="F29" s="92">
        <v>0</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10776.74</v>
      </c>
      <c r="C30" s="102"/>
      <c r="D30" s="96">
        <v>0</v>
      </c>
      <c r="E30" s="102"/>
      <c r="F30" s="97">
        <v>10776.74</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10776.74</v>
      </c>
      <c r="C33" s="94"/>
      <c r="D33" s="77">
        <v>0</v>
      </c>
      <c r="E33" s="94"/>
      <c r="F33" s="77">
        <v>10776.74</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312609.09999999998</v>
      </c>
      <c r="C37" s="94"/>
      <c r="D37" s="105">
        <v>0</v>
      </c>
      <c r="E37" s="94"/>
      <c r="F37" s="105">
        <v>312609.09999999998</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77" priority="6">
      <formula>$F32&lt;&gt;0</formula>
    </cfRule>
  </conditionalFormatting>
  <conditionalFormatting sqref="A21">
    <cfRule type="expression" dxfId="76" priority="5">
      <formula>$F21&lt;&gt;0</formula>
    </cfRule>
  </conditionalFormatting>
  <conditionalFormatting sqref="A46:F50">
    <cfRule type="expression" dxfId="75" priority="4">
      <formula>$F$21&lt;&gt;0</formula>
    </cfRule>
  </conditionalFormatting>
  <conditionalFormatting sqref="A45">
    <cfRule type="expression" dxfId="74" priority="3">
      <formula>$F$21&lt;&gt;0</formula>
    </cfRule>
  </conditionalFormatting>
  <conditionalFormatting sqref="A51">
    <cfRule type="expression" dxfId="73" priority="2">
      <formula>$F$32&lt;&gt;0</formula>
    </cfRule>
  </conditionalFormatting>
  <conditionalFormatting sqref="A52:F55">
    <cfRule type="expression" dxfId="72"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86</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798589.06</v>
      </c>
      <c r="C10" s="76"/>
      <c r="D10" s="75">
        <v>0</v>
      </c>
      <c r="E10" s="76"/>
      <c r="F10" s="77">
        <v>798589.06</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1124427.95</v>
      </c>
      <c r="C14" s="85"/>
      <c r="D14" s="86">
        <v>0</v>
      </c>
      <c r="E14" s="85"/>
      <c r="F14" s="84">
        <v>1124427.95</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19406.41</v>
      </c>
      <c r="C15" s="87"/>
      <c r="D15" s="86">
        <v>0</v>
      </c>
      <c r="E15" s="85"/>
      <c r="F15" s="84">
        <v>19406.41</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150344.35</v>
      </c>
      <c r="C16" s="87"/>
      <c r="D16" s="88">
        <v>0</v>
      </c>
      <c r="E16" s="85"/>
      <c r="F16" s="89">
        <v>150344.35</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1294178.71</v>
      </c>
      <c r="C17" s="91"/>
      <c r="D17" s="92">
        <v>0</v>
      </c>
      <c r="E17" s="91"/>
      <c r="F17" s="92">
        <v>1294178.71</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1294178.71</v>
      </c>
      <c r="C23" s="94"/>
      <c r="D23" s="77">
        <v>0</v>
      </c>
      <c r="E23" s="94"/>
      <c r="F23" s="77">
        <v>1294178.71</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177797.34</v>
      </c>
      <c r="C28" s="101"/>
      <c r="D28" s="96">
        <v>0</v>
      </c>
      <c r="E28" s="101"/>
      <c r="F28" s="92">
        <v>177797.34</v>
      </c>
      <c r="G28" s="4" t="s">
        <v>58</v>
      </c>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0</v>
      </c>
      <c r="C29" s="101"/>
      <c r="D29" s="96">
        <v>0</v>
      </c>
      <c r="E29" s="101"/>
      <c r="F29" s="92">
        <v>0</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797368</v>
      </c>
      <c r="C30" s="102"/>
      <c r="D30" s="96">
        <v>0</v>
      </c>
      <c r="E30" s="102"/>
      <c r="F30" s="97">
        <v>797368</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535562</v>
      </c>
      <c r="C31" s="102"/>
      <c r="D31" s="96">
        <v>0</v>
      </c>
      <c r="E31" s="102"/>
      <c r="F31" s="97">
        <v>535562</v>
      </c>
      <c r="G31" s="4" t="s">
        <v>59</v>
      </c>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1510727.3399999999</v>
      </c>
      <c r="C33" s="94"/>
      <c r="D33" s="77">
        <v>0</v>
      </c>
      <c r="E33" s="94"/>
      <c r="F33" s="77">
        <v>1510727.3399999999</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582040.43000000017</v>
      </c>
      <c r="C37" s="94"/>
      <c r="D37" s="105">
        <v>0</v>
      </c>
      <c r="E37" s="94"/>
      <c r="F37" s="105">
        <v>582040.43000000017</v>
      </c>
      <c r="G37" s="4" t="s">
        <v>60</v>
      </c>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71" priority="6">
      <formula>$F32&lt;&gt;0</formula>
    </cfRule>
  </conditionalFormatting>
  <conditionalFormatting sqref="A21">
    <cfRule type="expression" dxfId="70" priority="5">
      <formula>$F21&lt;&gt;0</formula>
    </cfRule>
  </conditionalFormatting>
  <conditionalFormatting sqref="A46:F50">
    <cfRule type="expression" dxfId="69" priority="4">
      <formula>$F$21&lt;&gt;0</formula>
    </cfRule>
  </conditionalFormatting>
  <conditionalFormatting sqref="A45">
    <cfRule type="expression" dxfId="68" priority="3">
      <formula>$F$21&lt;&gt;0</formula>
    </cfRule>
  </conditionalFormatting>
  <conditionalFormatting sqref="A51">
    <cfRule type="expression" dxfId="67" priority="2">
      <formula>$F$32&lt;&gt;0</formula>
    </cfRule>
  </conditionalFormatting>
  <conditionalFormatting sqref="A52:F55">
    <cfRule type="expression" dxfId="66"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85</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16015326.9</v>
      </c>
      <c r="C10" s="76"/>
      <c r="D10" s="75">
        <v>1865608.05</v>
      </c>
      <c r="E10" s="76"/>
      <c r="F10" s="77">
        <v>17880934.949999999</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6065109.7300000004</v>
      </c>
      <c r="C14" s="85"/>
      <c r="D14" s="86">
        <v>0</v>
      </c>
      <c r="E14" s="85"/>
      <c r="F14" s="84">
        <v>6065109.7300000004</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100608</v>
      </c>
      <c r="C15" s="87"/>
      <c r="D15" s="86">
        <v>0</v>
      </c>
      <c r="E15" s="85"/>
      <c r="F15" s="84">
        <v>100608</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291737.7</v>
      </c>
      <c r="C16" s="87"/>
      <c r="D16" s="88">
        <v>0</v>
      </c>
      <c r="E16" s="85"/>
      <c r="F16" s="89">
        <v>291737.7</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6457455.4300000006</v>
      </c>
      <c r="C17" s="91"/>
      <c r="D17" s="92">
        <v>0</v>
      </c>
      <c r="E17" s="91"/>
      <c r="F17" s="92">
        <v>6457455.4300000006</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300454.37</v>
      </c>
      <c r="E19" s="94"/>
      <c r="F19" s="97">
        <v>300454.37</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6457455.4300000006</v>
      </c>
      <c r="C23" s="94"/>
      <c r="D23" s="77">
        <v>300454.37</v>
      </c>
      <c r="E23" s="94"/>
      <c r="F23" s="77">
        <v>6757909.8000000007</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376884.02</v>
      </c>
      <c r="C28" s="101"/>
      <c r="D28" s="96">
        <v>0</v>
      </c>
      <c r="E28" s="101"/>
      <c r="F28" s="92">
        <v>376884.02</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202086.86</v>
      </c>
      <c r="C29" s="101"/>
      <c r="D29" s="96">
        <v>0</v>
      </c>
      <c r="E29" s="101"/>
      <c r="F29" s="92">
        <v>202086.86</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383759.84</v>
      </c>
      <c r="C30" s="102"/>
      <c r="D30" s="96">
        <v>0</v>
      </c>
      <c r="E30" s="102"/>
      <c r="F30" s="97">
        <v>383759.84</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2989449.54</v>
      </c>
      <c r="C31" s="102"/>
      <c r="D31" s="96">
        <v>0</v>
      </c>
      <c r="E31" s="102"/>
      <c r="F31" s="97">
        <v>2989449.54</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1367718.42</v>
      </c>
      <c r="C32" s="102"/>
      <c r="D32" s="88">
        <v>0</v>
      </c>
      <c r="E32" s="102"/>
      <c r="F32" s="103">
        <v>1367718.42</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5319898.68</v>
      </c>
      <c r="C33" s="94"/>
      <c r="D33" s="77">
        <v>0</v>
      </c>
      <c r="E33" s="94"/>
      <c r="F33" s="77">
        <v>5319898.68</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17152883.650000002</v>
      </c>
      <c r="C37" s="94"/>
      <c r="D37" s="105">
        <v>2166062.42</v>
      </c>
      <c r="E37" s="94"/>
      <c r="F37" s="105">
        <v>19318946.07</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ht="12.75" customHeight="1">
      <c r="A52" s="160" t="s">
        <v>43</v>
      </c>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65" priority="6">
      <formula>$F32&lt;&gt;0</formula>
    </cfRule>
  </conditionalFormatting>
  <conditionalFormatting sqref="A21">
    <cfRule type="expression" dxfId="64" priority="5">
      <formula>$F21&lt;&gt;0</formula>
    </cfRule>
  </conditionalFormatting>
  <conditionalFormatting sqref="A46:F50">
    <cfRule type="expression" dxfId="63" priority="4">
      <formula>$F$21&lt;&gt;0</formula>
    </cfRule>
  </conditionalFormatting>
  <conditionalFormatting sqref="A45">
    <cfRule type="expression" dxfId="62" priority="3">
      <formula>$F$21&lt;&gt;0</formula>
    </cfRule>
  </conditionalFormatting>
  <conditionalFormatting sqref="A51">
    <cfRule type="expression" dxfId="61" priority="2">
      <formula>$F$32&lt;&gt;0</formula>
    </cfRule>
  </conditionalFormatting>
  <conditionalFormatting sqref="A52:F55">
    <cfRule type="expression" dxfId="60"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49</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1892931.87</v>
      </c>
      <c r="C10" s="76"/>
      <c r="D10" s="75">
        <v>0</v>
      </c>
      <c r="E10" s="76"/>
      <c r="F10" s="77">
        <v>1892931.87</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2628262.79</v>
      </c>
      <c r="C14" s="85"/>
      <c r="D14" s="86">
        <v>0</v>
      </c>
      <c r="E14" s="85"/>
      <c r="F14" s="84">
        <v>2628262.79</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31983.71</v>
      </c>
      <c r="C15" s="87"/>
      <c r="D15" s="86">
        <v>0</v>
      </c>
      <c r="E15" s="85"/>
      <c r="F15" s="84">
        <v>31983.71</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416212.23</v>
      </c>
      <c r="C16" s="87"/>
      <c r="D16" s="88">
        <v>0</v>
      </c>
      <c r="E16" s="85"/>
      <c r="F16" s="89">
        <v>416212.23</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3076458.73</v>
      </c>
      <c r="C17" s="91"/>
      <c r="D17" s="92">
        <v>0</v>
      </c>
      <c r="E17" s="91"/>
      <c r="F17" s="92">
        <v>3076458.73</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3076458.73</v>
      </c>
      <c r="C23" s="94"/>
      <c r="D23" s="77">
        <v>0</v>
      </c>
      <c r="E23" s="94"/>
      <c r="F23" s="77">
        <v>3076458.73</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440945.71</v>
      </c>
      <c r="C26" s="94"/>
      <c r="D26" s="96">
        <v>0</v>
      </c>
      <c r="E26" s="94"/>
      <c r="F26" s="97">
        <v>440945.71</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21576.400000000001</v>
      </c>
      <c r="C27" s="101"/>
      <c r="D27" s="96">
        <v>0</v>
      </c>
      <c r="E27" s="101"/>
      <c r="F27" s="92">
        <v>21576.400000000001</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492997.86</v>
      </c>
      <c r="C28" s="101"/>
      <c r="D28" s="96">
        <v>0</v>
      </c>
      <c r="E28" s="101"/>
      <c r="F28" s="92">
        <v>492997.86</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28255.05</v>
      </c>
      <c r="C29" s="101"/>
      <c r="D29" s="96">
        <v>0</v>
      </c>
      <c r="E29" s="101"/>
      <c r="F29" s="92">
        <v>28255.05</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510977.49</v>
      </c>
      <c r="C30" s="102"/>
      <c r="D30" s="96">
        <v>0</v>
      </c>
      <c r="E30" s="102"/>
      <c r="F30" s="97">
        <v>510977.49</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1494752.51</v>
      </c>
      <c r="C33" s="94"/>
      <c r="D33" s="77">
        <v>0</v>
      </c>
      <c r="E33" s="94"/>
      <c r="F33" s="77">
        <v>1494752.51</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3474638.09</v>
      </c>
      <c r="C37" s="94"/>
      <c r="D37" s="105">
        <v>0</v>
      </c>
      <c r="E37" s="94"/>
      <c r="F37" s="105">
        <v>3474638.09</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67" priority="6">
      <formula>$F32&lt;&gt;0</formula>
    </cfRule>
  </conditionalFormatting>
  <conditionalFormatting sqref="A21">
    <cfRule type="expression" dxfId="166" priority="5">
      <formula>$F21&lt;&gt;0</formula>
    </cfRule>
  </conditionalFormatting>
  <conditionalFormatting sqref="A46:F50">
    <cfRule type="expression" dxfId="165" priority="4">
      <formula>$F$21&lt;&gt;0</formula>
    </cfRule>
  </conditionalFormatting>
  <conditionalFormatting sqref="A45">
    <cfRule type="expression" dxfId="164" priority="3">
      <formula>$F$21&lt;&gt;0</formula>
    </cfRule>
  </conditionalFormatting>
  <conditionalFormatting sqref="A51">
    <cfRule type="expression" dxfId="163" priority="2">
      <formula>$F$32&lt;&gt;0</formula>
    </cfRule>
  </conditionalFormatting>
  <conditionalFormatting sqref="A52:F55">
    <cfRule type="expression" dxfId="162"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84</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3514997</v>
      </c>
      <c r="C10" s="76"/>
      <c r="D10" s="75">
        <v>529711.97</v>
      </c>
      <c r="E10" s="76"/>
      <c r="F10" s="77">
        <v>4044708.9699999997</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2446844.1800000002</v>
      </c>
      <c r="C14" s="85"/>
      <c r="D14" s="86">
        <v>0</v>
      </c>
      <c r="E14" s="85"/>
      <c r="F14" s="84">
        <v>2446844.1800000002</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36121.89</v>
      </c>
      <c r="C15" s="87"/>
      <c r="D15" s="86">
        <v>0</v>
      </c>
      <c r="E15" s="85"/>
      <c r="F15" s="84">
        <v>36121.89</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179005.02</v>
      </c>
      <c r="C16" s="87"/>
      <c r="D16" s="88">
        <v>0</v>
      </c>
      <c r="E16" s="85"/>
      <c r="F16" s="89">
        <v>179005.02</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2661971.0900000003</v>
      </c>
      <c r="C17" s="91"/>
      <c r="D17" s="92">
        <v>0</v>
      </c>
      <c r="E17" s="91"/>
      <c r="F17" s="92">
        <v>2661971.0900000003</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83859.070000000007</v>
      </c>
      <c r="E19" s="94"/>
      <c r="F19" s="97">
        <v>83859.070000000007</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54150</v>
      </c>
      <c r="E21" s="94"/>
      <c r="F21" s="97">
        <v>54150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2661971.0900000003</v>
      </c>
      <c r="C23" s="94"/>
      <c r="D23" s="77">
        <v>138009.07</v>
      </c>
      <c r="E23" s="94"/>
      <c r="F23" s="77">
        <v>2799980.16</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3849736.75</v>
      </c>
      <c r="C28" s="101"/>
      <c r="D28" s="96">
        <v>0</v>
      </c>
      <c r="E28" s="101"/>
      <c r="F28" s="92">
        <v>3849736.75</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6531.4</v>
      </c>
      <c r="C29" s="101"/>
      <c r="D29" s="96">
        <v>0</v>
      </c>
      <c r="E29" s="101"/>
      <c r="F29" s="92">
        <v>6531.4</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100454.5</v>
      </c>
      <c r="C30" s="102"/>
      <c r="D30" s="96">
        <v>0</v>
      </c>
      <c r="E30" s="102"/>
      <c r="F30" s="97">
        <v>100454.5</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209638</v>
      </c>
      <c r="C32" s="102"/>
      <c r="D32" s="88">
        <v>0</v>
      </c>
      <c r="E32" s="102"/>
      <c r="F32" s="103">
        <v>209638</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4166360.65</v>
      </c>
      <c r="C33" s="94"/>
      <c r="D33" s="77">
        <v>0</v>
      </c>
      <c r="E33" s="94"/>
      <c r="F33" s="77">
        <v>4166360.65</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2010607.44</v>
      </c>
      <c r="C37" s="94"/>
      <c r="D37" s="105">
        <v>667721.04</v>
      </c>
      <c r="E37" s="94"/>
      <c r="F37" s="105">
        <v>2678328.48</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ht="12.75" customHeight="1">
      <c r="A46" s="160" t="s">
        <v>61</v>
      </c>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ht="12.75" customHeight="1">
      <c r="A52" s="160" t="s">
        <v>62</v>
      </c>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59" priority="6">
      <formula>$F32&lt;&gt;0</formula>
    </cfRule>
  </conditionalFormatting>
  <conditionalFormatting sqref="A21">
    <cfRule type="expression" dxfId="58" priority="5">
      <formula>$F21&lt;&gt;0</formula>
    </cfRule>
  </conditionalFormatting>
  <conditionalFormatting sqref="A46:F50">
    <cfRule type="expression" dxfId="57" priority="4">
      <formula>$F$21&lt;&gt;0</formula>
    </cfRule>
  </conditionalFormatting>
  <conditionalFormatting sqref="A45">
    <cfRule type="expression" dxfId="56" priority="3">
      <formula>$F$21&lt;&gt;0</formula>
    </cfRule>
  </conditionalFormatting>
  <conditionalFormatting sqref="A51">
    <cfRule type="expression" dxfId="55" priority="2">
      <formula>$F$32&lt;&gt;0</formula>
    </cfRule>
  </conditionalFormatting>
  <conditionalFormatting sqref="A52:F55">
    <cfRule type="expression" dxfId="54"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83</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7596875.0099999998</v>
      </c>
      <c r="C10" s="76"/>
      <c r="D10" s="75">
        <v>293512.88</v>
      </c>
      <c r="E10" s="76"/>
      <c r="F10" s="77">
        <v>7890387.8899999997</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1833561.58</v>
      </c>
      <c r="C14" s="85"/>
      <c r="D14" s="86">
        <v>0</v>
      </c>
      <c r="E14" s="85"/>
      <c r="F14" s="84">
        <v>1833561.58</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41077.86</v>
      </c>
      <c r="C15" s="87"/>
      <c r="D15" s="86">
        <v>0</v>
      </c>
      <c r="E15" s="85"/>
      <c r="F15" s="84">
        <v>41077.86</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114406.2</v>
      </c>
      <c r="C16" s="87"/>
      <c r="D16" s="88">
        <v>0</v>
      </c>
      <c r="E16" s="85"/>
      <c r="F16" s="89">
        <v>114406.2</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1989045.6400000001</v>
      </c>
      <c r="C17" s="91"/>
      <c r="D17" s="92">
        <v>0</v>
      </c>
      <c r="E17" s="91"/>
      <c r="F17" s="92">
        <v>1989045.6400000001</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27581.4</v>
      </c>
      <c r="E19" s="94"/>
      <c r="F19" s="97">
        <v>27581.4</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1989045.6400000001</v>
      </c>
      <c r="C23" s="94"/>
      <c r="D23" s="77">
        <v>27581.4</v>
      </c>
      <c r="E23" s="94"/>
      <c r="F23" s="77">
        <v>2016627.04</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179724.14</v>
      </c>
      <c r="C26" s="94"/>
      <c r="D26" s="96">
        <v>0</v>
      </c>
      <c r="E26" s="94"/>
      <c r="F26" s="97">
        <v>179724.14</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4870</v>
      </c>
      <c r="C27" s="101"/>
      <c r="D27" s="96">
        <v>0</v>
      </c>
      <c r="E27" s="101"/>
      <c r="F27" s="92">
        <v>4870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0</v>
      </c>
      <c r="C28" s="101"/>
      <c r="D28" s="96">
        <v>0</v>
      </c>
      <c r="E28" s="101"/>
      <c r="F28" s="92">
        <v>0</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361246.04</v>
      </c>
      <c r="C29" s="101"/>
      <c r="D29" s="96">
        <v>0</v>
      </c>
      <c r="E29" s="101"/>
      <c r="F29" s="92">
        <v>361246.04</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451975.66</v>
      </c>
      <c r="C30" s="102"/>
      <c r="D30" s="96">
        <v>0</v>
      </c>
      <c r="E30" s="102"/>
      <c r="F30" s="97">
        <v>451975.66</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997815.83999999985</v>
      </c>
      <c r="C33" s="94"/>
      <c r="D33" s="77">
        <v>0</v>
      </c>
      <c r="E33" s="94"/>
      <c r="F33" s="77">
        <v>997815.83999999985</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8588104.8100000005</v>
      </c>
      <c r="C37" s="94"/>
      <c r="D37" s="105">
        <v>321094.28000000003</v>
      </c>
      <c r="E37" s="94"/>
      <c r="F37" s="105">
        <v>8909199.0899999999</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53" priority="6">
      <formula>$F32&lt;&gt;0</formula>
    </cfRule>
  </conditionalFormatting>
  <conditionalFormatting sqref="A21">
    <cfRule type="expression" dxfId="52" priority="5">
      <formula>$F21&lt;&gt;0</formula>
    </cfRule>
  </conditionalFormatting>
  <conditionalFormatting sqref="A46:F50">
    <cfRule type="expression" dxfId="51" priority="4">
      <formula>$F$21&lt;&gt;0</formula>
    </cfRule>
  </conditionalFormatting>
  <conditionalFormatting sqref="A45">
    <cfRule type="expression" dxfId="50" priority="3">
      <formula>$F$21&lt;&gt;0</formula>
    </cfRule>
  </conditionalFormatting>
  <conditionalFormatting sqref="A51">
    <cfRule type="expression" dxfId="49" priority="2">
      <formula>$F$32&lt;&gt;0</formula>
    </cfRule>
  </conditionalFormatting>
  <conditionalFormatting sqref="A52:F55">
    <cfRule type="expression" dxfId="48"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72"/>
  <sheetViews>
    <sheetView zoomScale="90" zoomScaleNormal="90" zoomScaleSheetLayoutView="90" workbookViewId="0"/>
  </sheetViews>
  <sheetFormatPr defaultColWidth="12.42578125" defaultRowHeight="12.75"/>
  <cols>
    <col min="1" max="1" width="46.85546875" style="115" customWidth="1"/>
    <col min="2" max="2" width="17.7109375" style="115" customWidth="1"/>
    <col min="3" max="3" width="1" style="115" customWidth="1"/>
    <col min="4" max="4" width="18.7109375" style="115" customWidth="1"/>
    <col min="5" max="5" width="1" style="115" customWidth="1"/>
    <col min="6" max="6" width="21" style="115" customWidth="1"/>
    <col min="7" max="7" width="35.28515625" style="115" customWidth="1"/>
    <col min="8" max="14" width="12.42578125" style="115"/>
    <col min="15" max="15" width="12.42578125" style="115" customWidth="1"/>
    <col min="16" max="16384" width="12.42578125" style="115"/>
  </cols>
  <sheetData>
    <row r="1" spans="1:7">
      <c r="A1" s="173" t="s">
        <v>82</v>
      </c>
      <c r="B1" s="165"/>
      <c r="C1" s="165"/>
      <c r="D1" s="165"/>
      <c r="E1" s="165"/>
      <c r="F1" s="165"/>
      <c r="G1" s="114"/>
    </row>
    <row r="2" spans="1:7">
      <c r="A2" s="173" t="s">
        <v>0</v>
      </c>
      <c r="B2" s="165"/>
      <c r="C2" s="165"/>
      <c r="D2" s="165"/>
      <c r="E2" s="165"/>
      <c r="F2" s="165"/>
    </row>
    <row r="3" spans="1:7">
      <c r="A3" s="173" t="s">
        <v>1</v>
      </c>
      <c r="B3" s="165"/>
      <c r="C3" s="165"/>
      <c r="D3" s="165"/>
      <c r="E3" s="165"/>
      <c r="F3" s="165"/>
    </row>
    <row r="4" spans="1:7" ht="14.1" customHeight="1">
      <c r="A4" s="173" t="s">
        <v>50</v>
      </c>
      <c r="B4" s="165"/>
      <c r="C4" s="165"/>
      <c r="D4" s="165"/>
      <c r="E4" s="165"/>
      <c r="F4" s="162"/>
    </row>
    <row r="5" spans="1:7" ht="14.1" customHeight="1">
      <c r="A5" s="116"/>
      <c r="B5" s="116"/>
      <c r="C5" s="116"/>
      <c r="D5" s="116"/>
      <c r="E5" s="117" t="s">
        <v>2</v>
      </c>
      <c r="F5" s="118" t="s">
        <v>46</v>
      </c>
    </row>
    <row r="6" spans="1:7" s="122" customFormat="1">
      <c r="A6" s="119"/>
      <c r="B6" s="120" t="s">
        <v>3</v>
      </c>
      <c r="C6" s="119"/>
      <c r="D6" s="120" t="s">
        <v>4</v>
      </c>
      <c r="E6" s="119"/>
      <c r="F6" s="121"/>
    </row>
    <row r="7" spans="1:7" s="122" customFormat="1">
      <c r="A7" s="172"/>
      <c r="B7" s="120" t="s">
        <v>5</v>
      </c>
      <c r="C7" s="119"/>
      <c r="D7" s="120" t="s">
        <v>6</v>
      </c>
      <c r="E7" s="119"/>
      <c r="F7" s="120" t="s">
        <v>7</v>
      </c>
    </row>
    <row r="8" spans="1:7" s="122" customFormat="1">
      <c r="A8" s="119"/>
      <c r="B8" s="123" t="s">
        <v>8</v>
      </c>
      <c r="C8" s="119"/>
      <c r="D8" s="124" t="s">
        <v>9</v>
      </c>
      <c r="E8" s="119"/>
      <c r="F8" s="124" t="s">
        <v>10</v>
      </c>
    </row>
    <row r="9" spans="1:7" s="122" customFormat="1" ht="6.75" customHeight="1">
      <c r="A9" s="116"/>
      <c r="B9" s="119"/>
      <c r="C9" s="119"/>
      <c r="D9" s="119"/>
      <c r="E9" s="119"/>
      <c r="F9" s="119"/>
    </row>
    <row r="10" spans="1:7" s="122" customFormat="1">
      <c r="A10" s="116" t="s">
        <v>47</v>
      </c>
      <c r="B10" s="125">
        <v>1441840.99</v>
      </c>
      <c r="C10" s="126"/>
      <c r="D10" s="125">
        <v>0</v>
      </c>
      <c r="E10" s="126"/>
      <c r="F10" s="127">
        <v>1441840.99</v>
      </c>
    </row>
    <row r="11" spans="1:7" s="122" customFormat="1" ht="6.75" customHeight="1">
      <c r="A11" s="119"/>
      <c r="B11" s="128"/>
      <c r="C11" s="129"/>
      <c r="D11" s="130"/>
      <c r="E11" s="129"/>
      <c r="F11" s="130"/>
    </row>
    <row r="12" spans="1:7" s="122" customFormat="1">
      <c r="A12" s="131" t="s">
        <v>11</v>
      </c>
    </row>
    <row r="13" spans="1:7" s="122" customFormat="1">
      <c r="A13" s="116" t="s">
        <v>12</v>
      </c>
      <c r="G13" s="132" t="s">
        <v>41</v>
      </c>
    </row>
    <row r="14" spans="1:7" s="122" customFormat="1">
      <c r="A14" s="133" t="s">
        <v>13</v>
      </c>
      <c r="B14" s="134">
        <v>1835916.3</v>
      </c>
      <c r="C14" s="135"/>
      <c r="D14" s="136">
        <v>0</v>
      </c>
      <c r="E14" s="135"/>
      <c r="F14" s="134">
        <v>1835916.3</v>
      </c>
      <c r="G14" s="137"/>
    </row>
    <row r="15" spans="1:7" s="122" customFormat="1">
      <c r="A15" s="133" t="s">
        <v>14</v>
      </c>
      <c r="B15" s="134">
        <v>8680.4</v>
      </c>
      <c r="C15" s="138"/>
      <c r="D15" s="136">
        <v>0</v>
      </c>
      <c r="E15" s="135"/>
      <c r="F15" s="134">
        <v>8680.4</v>
      </c>
      <c r="G15" s="137"/>
    </row>
    <row r="16" spans="1:7" s="122" customFormat="1">
      <c r="A16" s="133" t="s">
        <v>15</v>
      </c>
      <c r="B16" s="134">
        <v>292311.76</v>
      </c>
      <c r="C16" s="138"/>
      <c r="D16" s="139">
        <v>0</v>
      </c>
      <c r="E16" s="135"/>
      <c r="F16" s="140">
        <v>292311.76</v>
      </c>
      <c r="G16" s="137"/>
    </row>
    <row r="17" spans="1:7" s="122" customFormat="1">
      <c r="A17" s="133" t="s">
        <v>16</v>
      </c>
      <c r="B17" s="141">
        <v>2136908.46</v>
      </c>
      <c r="C17" s="135"/>
      <c r="D17" s="134">
        <v>0</v>
      </c>
      <c r="E17" s="135"/>
      <c r="F17" s="134">
        <v>2136908.46</v>
      </c>
      <c r="G17" s="137"/>
    </row>
    <row r="18" spans="1:7" s="122" customFormat="1" ht="6.75" customHeight="1">
      <c r="A18" s="119"/>
      <c r="B18" s="142"/>
      <c r="C18" s="129"/>
      <c r="D18" s="130"/>
      <c r="E18" s="129"/>
      <c r="F18" s="130"/>
      <c r="G18" s="137"/>
    </row>
    <row r="19" spans="1:7" s="122" customFormat="1">
      <c r="A19" s="119" t="s">
        <v>17</v>
      </c>
      <c r="B19" s="143">
        <v>0</v>
      </c>
      <c r="C19" s="129"/>
      <c r="D19" s="136">
        <v>0</v>
      </c>
      <c r="E19" s="129"/>
      <c r="F19" s="144">
        <v>0</v>
      </c>
      <c r="G19" s="137"/>
    </row>
    <row r="20" spans="1:7" s="122" customFormat="1" ht="6.75" customHeight="1">
      <c r="A20" s="119"/>
      <c r="B20" s="128"/>
      <c r="C20" s="129"/>
      <c r="D20" s="130"/>
      <c r="E20" s="129"/>
      <c r="F20" s="130"/>
      <c r="G20" s="137"/>
    </row>
    <row r="21" spans="1:7" s="122" customFormat="1">
      <c r="A21" s="145" t="s">
        <v>18</v>
      </c>
      <c r="B21" s="146" t="s">
        <v>19</v>
      </c>
      <c r="C21" s="129"/>
      <c r="D21" s="136">
        <v>0</v>
      </c>
      <c r="E21" s="129"/>
      <c r="F21" s="144">
        <v>0</v>
      </c>
      <c r="G21" s="137"/>
    </row>
    <row r="22" spans="1:7" s="122" customFormat="1" ht="6.75" customHeight="1">
      <c r="A22" s="116"/>
      <c r="B22" s="128"/>
      <c r="C22" s="129"/>
      <c r="D22" s="130"/>
      <c r="E22" s="129"/>
      <c r="F22" s="130"/>
      <c r="G22" s="137"/>
    </row>
    <row r="23" spans="1:7" s="122" customFormat="1">
      <c r="A23" s="116" t="s">
        <v>20</v>
      </c>
      <c r="B23" s="147">
        <v>2136908.46</v>
      </c>
      <c r="C23" s="129"/>
      <c r="D23" s="127">
        <v>0</v>
      </c>
      <c r="E23" s="129"/>
      <c r="F23" s="127">
        <v>2136908.46</v>
      </c>
      <c r="G23" s="137"/>
    </row>
    <row r="24" spans="1:7" s="122" customFormat="1" ht="6.75" customHeight="1">
      <c r="A24" s="116"/>
      <c r="G24" s="137"/>
    </row>
    <row r="25" spans="1:7" s="122" customFormat="1">
      <c r="A25" s="131" t="s">
        <v>21</v>
      </c>
      <c r="G25" s="137"/>
    </row>
    <row r="26" spans="1:7" s="122" customFormat="1">
      <c r="A26" s="119" t="s">
        <v>22</v>
      </c>
      <c r="B26" s="136">
        <v>0</v>
      </c>
      <c r="C26" s="129"/>
      <c r="D26" s="136">
        <v>0</v>
      </c>
      <c r="E26" s="129"/>
      <c r="F26" s="144">
        <v>0</v>
      </c>
      <c r="G26" s="137"/>
    </row>
    <row r="27" spans="1:7" s="122" customFormat="1">
      <c r="A27" s="133" t="s">
        <v>23</v>
      </c>
      <c r="B27" s="136">
        <v>0</v>
      </c>
      <c r="C27" s="138"/>
      <c r="D27" s="136">
        <v>0</v>
      </c>
      <c r="E27" s="138"/>
      <c r="F27" s="134">
        <v>0</v>
      </c>
      <c r="G27" s="137"/>
    </row>
    <row r="28" spans="1:7" s="122" customFormat="1">
      <c r="A28" s="133" t="s">
        <v>24</v>
      </c>
      <c r="B28" s="136">
        <v>246319.73</v>
      </c>
      <c r="C28" s="138"/>
      <c r="D28" s="136">
        <v>0</v>
      </c>
      <c r="E28" s="138"/>
      <c r="F28" s="134">
        <v>246319.73</v>
      </c>
      <c r="G28" s="137"/>
    </row>
    <row r="29" spans="1:7" s="122" customFormat="1">
      <c r="A29" s="133" t="s">
        <v>25</v>
      </c>
      <c r="B29" s="136">
        <v>310834.49</v>
      </c>
      <c r="C29" s="138"/>
      <c r="D29" s="136">
        <v>0</v>
      </c>
      <c r="E29" s="138"/>
      <c r="F29" s="134">
        <v>310834.49</v>
      </c>
      <c r="G29" s="137"/>
    </row>
    <row r="30" spans="1:7" s="122" customFormat="1">
      <c r="A30" s="119" t="s">
        <v>26</v>
      </c>
      <c r="B30" s="136">
        <v>502034.25</v>
      </c>
      <c r="C30" s="148"/>
      <c r="D30" s="136">
        <v>0</v>
      </c>
      <c r="E30" s="148"/>
      <c r="F30" s="144">
        <v>502034.25</v>
      </c>
      <c r="G30" s="137"/>
    </row>
    <row r="31" spans="1:7" s="122" customFormat="1">
      <c r="A31" s="119" t="s">
        <v>27</v>
      </c>
      <c r="B31" s="149">
        <v>1976043.56</v>
      </c>
      <c r="C31" s="148"/>
      <c r="D31" s="136">
        <v>0</v>
      </c>
      <c r="E31" s="148"/>
      <c r="F31" s="144">
        <v>1976043.56</v>
      </c>
      <c r="G31" s="137"/>
    </row>
    <row r="32" spans="1:7" s="122" customFormat="1">
      <c r="A32" s="145" t="s">
        <v>28</v>
      </c>
      <c r="B32" s="139">
        <v>0</v>
      </c>
      <c r="C32" s="148"/>
      <c r="D32" s="139">
        <v>0</v>
      </c>
      <c r="E32" s="148"/>
      <c r="F32" s="150">
        <v>0</v>
      </c>
      <c r="G32" s="137"/>
    </row>
    <row r="33" spans="1:7" s="122" customFormat="1">
      <c r="A33" s="116" t="s">
        <v>29</v>
      </c>
      <c r="B33" s="147">
        <v>3035232.0300000003</v>
      </c>
      <c r="C33" s="129"/>
      <c r="D33" s="127">
        <v>0</v>
      </c>
      <c r="E33" s="129"/>
      <c r="F33" s="127">
        <v>3035232.0300000003</v>
      </c>
      <c r="G33" s="137"/>
    </row>
    <row r="34" spans="1:7" s="122" customFormat="1" ht="6.75" customHeight="1">
      <c r="A34" s="116"/>
      <c r="B34" s="128"/>
      <c r="C34" s="129"/>
      <c r="D34" s="130"/>
      <c r="E34" s="129"/>
      <c r="F34" s="130"/>
      <c r="G34" s="137"/>
    </row>
    <row r="35" spans="1:7" s="122" customFormat="1">
      <c r="A35" s="151" t="s">
        <v>30</v>
      </c>
      <c r="B35" s="136">
        <v>0</v>
      </c>
      <c r="C35" s="135"/>
      <c r="D35" s="136">
        <v>0</v>
      </c>
      <c r="E35" s="135"/>
      <c r="F35" s="134">
        <v>0</v>
      </c>
      <c r="G35" s="137"/>
    </row>
    <row r="36" spans="1:7" s="122" customFormat="1" ht="6.75" customHeight="1">
      <c r="A36" s="116"/>
      <c r="B36" s="128"/>
      <c r="C36" s="129"/>
      <c r="D36" s="130"/>
      <c r="E36" s="129"/>
      <c r="F36" s="130"/>
      <c r="G36" s="137"/>
    </row>
    <row r="37" spans="1:7" s="122" customFormat="1" ht="13.5" thickBot="1">
      <c r="A37" s="116" t="s">
        <v>48</v>
      </c>
      <c r="B37" s="152">
        <v>543517.41999999993</v>
      </c>
      <c r="C37" s="129"/>
      <c r="D37" s="152">
        <v>0</v>
      </c>
      <c r="E37" s="129"/>
      <c r="F37" s="152">
        <v>543517.41999999993</v>
      </c>
      <c r="G37" s="137"/>
    </row>
    <row r="38" spans="1:7" s="122" customFormat="1" ht="5.25" customHeight="1" thickTop="1">
      <c r="A38" s="145"/>
      <c r="B38" s="153"/>
      <c r="C38" s="119"/>
      <c r="D38" s="145"/>
      <c r="E38" s="145"/>
      <c r="F38" s="145"/>
      <c r="G38" s="154"/>
    </row>
    <row r="39" spans="1:7" s="122" customFormat="1" ht="12.75" customHeight="1">
      <c r="A39" s="166" t="s">
        <v>31</v>
      </c>
      <c r="B39" s="166"/>
      <c r="C39" s="166"/>
      <c r="D39" s="166"/>
      <c r="E39" s="166"/>
      <c r="F39" s="166"/>
      <c r="G39" s="154"/>
    </row>
    <row r="40" spans="1:7" s="122" customFormat="1">
      <c r="A40" s="166"/>
      <c r="B40" s="166"/>
      <c r="C40" s="166"/>
      <c r="D40" s="166"/>
      <c r="E40" s="166"/>
      <c r="F40" s="166"/>
      <c r="G40" s="154"/>
    </row>
    <row r="41" spans="1:7" s="122" customFormat="1">
      <c r="A41" s="166"/>
      <c r="B41" s="166"/>
      <c r="C41" s="166"/>
      <c r="D41" s="166"/>
      <c r="E41" s="166"/>
      <c r="F41" s="166"/>
      <c r="G41" s="154"/>
    </row>
    <row r="42" spans="1:7" s="122" customFormat="1">
      <c r="A42" s="166"/>
      <c r="B42" s="166"/>
      <c r="C42" s="166"/>
      <c r="D42" s="166"/>
      <c r="E42" s="166"/>
      <c r="F42" s="166"/>
      <c r="G42" s="154"/>
    </row>
    <row r="43" spans="1:7" s="122" customFormat="1">
      <c r="A43" s="166"/>
      <c r="B43" s="166"/>
      <c r="C43" s="166"/>
      <c r="D43" s="166"/>
      <c r="E43" s="166"/>
      <c r="F43" s="166"/>
      <c r="G43" s="154"/>
    </row>
    <row r="44" spans="1:7" s="122" customFormat="1" ht="7.5" customHeight="1">
      <c r="G44" s="154"/>
    </row>
    <row r="45" spans="1:7">
      <c r="A45" s="115" t="s">
        <v>32</v>
      </c>
      <c r="G45" s="155"/>
    </row>
    <row r="46" spans="1:7">
      <c r="A46" s="164"/>
      <c r="B46" s="164"/>
      <c r="C46" s="164"/>
      <c r="D46" s="164"/>
      <c r="E46" s="164"/>
      <c r="F46" s="164"/>
      <c r="G46" s="155"/>
    </row>
    <row r="47" spans="1:7">
      <c r="A47" s="164"/>
      <c r="B47" s="164"/>
      <c r="C47" s="164"/>
      <c r="D47" s="164"/>
      <c r="E47" s="164"/>
      <c r="F47" s="164"/>
      <c r="G47" s="155"/>
    </row>
    <row r="48" spans="1:7">
      <c r="A48" s="164"/>
      <c r="B48" s="164"/>
      <c r="C48" s="164"/>
      <c r="D48" s="164"/>
      <c r="E48" s="164"/>
      <c r="F48" s="164"/>
      <c r="G48" s="155"/>
    </row>
    <row r="49" spans="1:7">
      <c r="A49" s="164"/>
      <c r="B49" s="164"/>
      <c r="C49" s="164"/>
      <c r="D49" s="164"/>
      <c r="E49" s="164"/>
      <c r="F49" s="164"/>
      <c r="G49" s="155"/>
    </row>
    <row r="50" spans="1:7">
      <c r="A50" s="164"/>
      <c r="B50" s="164"/>
      <c r="C50" s="164"/>
      <c r="D50" s="164"/>
      <c r="E50" s="164"/>
      <c r="F50" s="164"/>
      <c r="G50" s="155"/>
    </row>
    <row r="51" spans="1:7">
      <c r="A51" s="115" t="s">
        <v>33</v>
      </c>
      <c r="G51" s="155"/>
    </row>
    <row r="52" spans="1:7">
      <c r="A52" s="164"/>
      <c r="B52" s="164"/>
      <c r="C52" s="164"/>
      <c r="D52" s="164"/>
      <c r="E52" s="164"/>
      <c r="F52" s="164"/>
      <c r="G52" s="155"/>
    </row>
    <row r="53" spans="1:7">
      <c r="A53" s="164"/>
      <c r="B53" s="164"/>
      <c r="C53" s="164"/>
      <c r="D53" s="164"/>
      <c r="E53" s="164"/>
      <c r="F53" s="164"/>
      <c r="G53" s="155"/>
    </row>
    <row r="54" spans="1:7">
      <c r="A54" s="164"/>
      <c r="B54" s="164"/>
      <c r="C54" s="164"/>
      <c r="D54" s="164"/>
      <c r="E54" s="164"/>
      <c r="F54" s="164"/>
      <c r="G54" s="155"/>
    </row>
    <row r="55" spans="1:7">
      <c r="A55" s="164"/>
      <c r="B55" s="164"/>
      <c r="C55" s="164"/>
      <c r="D55" s="164"/>
      <c r="E55" s="164"/>
      <c r="F55" s="164"/>
      <c r="G55" s="155"/>
    </row>
    <row r="58" spans="1:7">
      <c r="A58" s="156" t="s">
        <v>34</v>
      </c>
      <c r="B58" s="137"/>
      <c r="C58" s="137"/>
      <c r="D58" s="137"/>
      <c r="E58" s="137"/>
      <c r="F58" s="137"/>
    </row>
    <row r="59" spans="1:7">
      <c r="B59" s="137"/>
      <c r="C59" s="137"/>
      <c r="D59" s="137"/>
      <c r="E59" s="137"/>
      <c r="F59" s="137"/>
    </row>
    <row r="60" spans="1:7">
      <c r="B60" s="137"/>
      <c r="C60" s="137"/>
      <c r="D60" s="137"/>
      <c r="E60" s="137"/>
      <c r="F60" s="137"/>
    </row>
    <row r="61" spans="1:7">
      <c r="B61" s="137"/>
      <c r="C61" s="137"/>
      <c r="D61" s="137"/>
      <c r="E61" s="137"/>
      <c r="F61" s="137"/>
    </row>
    <row r="62" spans="1:7">
      <c r="B62" s="137"/>
      <c r="C62" s="137"/>
      <c r="D62" s="137"/>
      <c r="E62" s="137"/>
      <c r="F62" s="137"/>
    </row>
    <row r="63" spans="1:7">
      <c r="B63" s="137"/>
      <c r="C63" s="137"/>
      <c r="D63" s="137"/>
      <c r="E63" s="137"/>
      <c r="F63" s="137"/>
    </row>
    <row r="64" spans="1:7">
      <c r="B64" s="137"/>
      <c r="C64" s="137"/>
      <c r="D64" s="137"/>
      <c r="E64" s="137"/>
      <c r="F64" s="137"/>
    </row>
    <row r="65" spans="2:6">
      <c r="B65" s="137"/>
      <c r="C65" s="137"/>
      <c r="D65" s="137"/>
      <c r="E65" s="137"/>
      <c r="F65" s="137"/>
    </row>
    <row r="66" spans="2:6">
      <c r="B66" s="137"/>
      <c r="C66" s="137"/>
      <c r="D66" s="137"/>
      <c r="E66" s="137"/>
      <c r="F66" s="137"/>
    </row>
    <row r="67" spans="2:6">
      <c r="B67" s="137"/>
      <c r="C67" s="137"/>
      <c r="D67" s="137"/>
      <c r="E67" s="137"/>
      <c r="F67" s="137"/>
    </row>
    <row r="68" spans="2:6">
      <c r="B68" s="137"/>
      <c r="C68" s="137"/>
      <c r="D68" s="137"/>
      <c r="E68" s="137"/>
      <c r="F68" s="137"/>
    </row>
    <row r="69" spans="2:6">
      <c r="B69" s="137"/>
      <c r="C69" s="137"/>
      <c r="D69" s="137"/>
      <c r="E69" s="137"/>
      <c r="F69" s="137"/>
    </row>
    <row r="70" spans="2:6">
      <c r="B70" s="137"/>
      <c r="C70" s="137"/>
      <c r="D70" s="137"/>
      <c r="E70" s="137"/>
      <c r="F70" s="137"/>
    </row>
    <row r="71" spans="2:6">
      <c r="B71" s="137"/>
      <c r="C71" s="137"/>
      <c r="D71" s="137"/>
      <c r="E71" s="137"/>
      <c r="F71" s="137"/>
    </row>
    <row r="72" spans="2:6">
      <c r="B72" s="137"/>
      <c r="C72" s="137"/>
      <c r="D72" s="137"/>
      <c r="E72" s="137"/>
      <c r="F72" s="137"/>
    </row>
  </sheetData>
  <sheetProtection formatColumns="0"/>
  <conditionalFormatting sqref="A32">
    <cfRule type="expression" dxfId="47" priority="6">
      <formula>$F32&lt;&gt;0</formula>
    </cfRule>
  </conditionalFormatting>
  <conditionalFormatting sqref="A21">
    <cfRule type="expression" dxfId="46" priority="5">
      <formula>$F21&lt;&gt;0</formula>
    </cfRule>
  </conditionalFormatting>
  <conditionalFormatting sqref="A46:F50">
    <cfRule type="expression" dxfId="45" priority="4">
      <formula>$F$21&lt;&gt;0</formula>
    </cfRule>
  </conditionalFormatting>
  <conditionalFormatting sqref="A45">
    <cfRule type="expression" dxfId="44" priority="3">
      <formula>$F$21&lt;&gt;0</formula>
    </cfRule>
  </conditionalFormatting>
  <conditionalFormatting sqref="A51">
    <cfRule type="expression" dxfId="43" priority="2">
      <formula>$F$32&lt;&gt;0</formula>
    </cfRule>
  </conditionalFormatting>
  <conditionalFormatting sqref="A52:F55">
    <cfRule type="expression" dxfId="42"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81</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4118037.34</v>
      </c>
      <c r="C10" s="76"/>
      <c r="D10" s="75">
        <v>0</v>
      </c>
      <c r="E10" s="76"/>
      <c r="F10" s="77">
        <v>4118037.34</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1219423.3700000001</v>
      </c>
      <c r="C14" s="85"/>
      <c r="D14" s="86">
        <v>0</v>
      </c>
      <c r="E14" s="85"/>
      <c r="F14" s="84">
        <v>1219423.3700000001</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9436.9500000000007</v>
      </c>
      <c r="C15" s="87"/>
      <c r="D15" s="86">
        <v>0</v>
      </c>
      <c r="E15" s="85"/>
      <c r="F15" s="84">
        <v>9436.9500000000007</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71963.960000000006</v>
      </c>
      <c r="C16" s="87"/>
      <c r="D16" s="88">
        <v>0</v>
      </c>
      <c r="E16" s="85"/>
      <c r="F16" s="89">
        <v>71963.960000000006</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1300824.28</v>
      </c>
      <c r="C17" s="91"/>
      <c r="D17" s="92">
        <v>0</v>
      </c>
      <c r="E17" s="91"/>
      <c r="F17" s="92">
        <v>1300824.28</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1300824.28</v>
      </c>
      <c r="C23" s="94"/>
      <c r="D23" s="77">
        <v>0</v>
      </c>
      <c r="E23" s="94"/>
      <c r="F23" s="77">
        <v>1300824.28</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162564.68</v>
      </c>
      <c r="C28" s="101"/>
      <c r="D28" s="96">
        <v>0</v>
      </c>
      <c r="E28" s="101"/>
      <c r="F28" s="92">
        <v>162564.68</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403934.57</v>
      </c>
      <c r="C29" s="101"/>
      <c r="D29" s="96">
        <v>0</v>
      </c>
      <c r="E29" s="101"/>
      <c r="F29" s="92">
        <v>403934.57</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57257.78</v>
      </c>
      <c r="C30" s="102"/>
      <c r="D30" s="96">
        <v>0</v>
      </c>
      <c r="E30" s="102"/>
      <c r="F30" s="97">
        <v>57257.78</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623757.03</v>
      </c>
      <c r="C33" s="94"/>
      <c r="D33" s="77">
        <v>0</v>
      </c>
      <c r="E33" s="94"/>
      <c r="F33" s="77">
        <v>623757.03</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4795104.59</v>
      </c>
      <c r="C37" s="94"/>
      <c r="D37" s="105">
        <v>0</v>
      </c>
      <c r="E37" s="94"/>
      <c r="F37" s="105">
        <v>4795104.59</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41" priority="6">
      <formula>$F32&lt;&gt;0</formula>
    </cfRule>
  </conditionalFormatting>
  <conditionalFormatting sqref="A21">
    <cfRule type="expression" dxfId="40" priority="5">
      <formula>$F21&lt;&gt;0</formula>
    </cfRule>
  </conditionalFormatting>
  <conditionalFormatting sqref="A46:F50">
    <cfRule type="expression" dxfId="39" priority="4">
      <formula>$F$21&lt;&gt;0</formula>
    </cfRule>
  </conditionalFormatting>
  <conditionalFormatting sqref="A45">
    <cfRule type="expression" dxfId="38" priority="3">
      <formula>$F$21&lt;&gt;0</formula>
    </cfRule>
  </conditionalFormatting>
  <conditionalFormatting sqref="A51">
    <cfRule type="expression" dxfId="37" priority="2">
      <formula>$F$32&lt;&gt;0</formula>
    </cfRule>
  </conditionalFormatting>
  <conditionalFormatting sqref="A52:F55">
    <cfRule type="expression" dxfId="36"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71093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80</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355421.81</v>
      </c>
      <c r="C10" s="76"/>
      <c r="D10" s="75">
        <v>1907407.17</v>
      </c>
      <c r="E10" s="76"/>
      <c r="F10" s="77">
        <v>2262828.98</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6698030.4699999997</v>
      </c>
      <c r="C14" s="85"/>
      <c r="D14" s="86">
        <v>0</v>
      </c>
      <c r="E14" s="85"/>
      <c r="F14" s="84">
        <v>6698030.4699999997</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22487.279999999999</v>
      </c>
      <c r="C15" s="87"/>
      <c r="D15" s="86">
        <v>0</v>
      </c>
      <c r="E15" s="85"/>
      <c r="F15" s="84">
        <v>22487.279999999999</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1031498.51</v>
      </c>
      <c r="C16" s="87"/>
      <c r="D16" s="88">
        <v>0</v>
      </c>
      <c r="E16" s="85"/>
      <c r="F16" s="89">
        <v>1031498.51</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7752016.2599999998</v>
      </c>
      <c r="C17" s="91"/>
      <c r="D17" s="92">
        <v>0</v>
      </c>
      <c r="E17" s="91"/>
      <c r="F17" s="92">
        <v>7752016.2599999998</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111668.41</v>
      </c>
      <c r="E19" s="94"/>
      <c r="F19" s="97">
        <v>111668.41</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-2100.5100000000002</v>
      </c>
      <c r="E21" s="94"/>
      <c r="F21" s="97">
        <v>-2100.5100000000002</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7752016.2599999998</v>
      </c>
      <c r="C23" s="94"/>
      <c r="D23" s="77">
        <v>109567.90000000001</v>
      </c>
      <c r="E23" s="94"/>
      <c r="F23" s="77">
        <v>7861584.1600000001</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4188597.25</v>
      </c>
      <c r="C26" s="94"/>
      <c r="D26" s="96">
        <v>0</v>
      </c>
      <c r="E26" s="94"/>
      <c r="F26" s="97">
        <v>4188597.25</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191334.21</v>
      </c>
      <c r="C28" s="101"/>
      <c r="D28" s="96">
        <v>0</v>
      </c>
      <c r="E28" s="101"/>
      <c r="F28" s="92">
        <v>191334.21</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930125.05</v>
      </c>
      <c r="C29" s="101"/>
      <c r="D29" s="96">
        <v>0</v>
      </c>
      <c r="E29" s="101"/>
      <c r="F29" s="92">
        <v>930125.05</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67023.11</v>
      </c>
      <c r="C30" s="102"/>
      <c r="D30" s="96">
        <v>0</v>
      </c>
      <c r="E30" s="102"/>
      <c r="F30" s="97">
        <v>67023.11</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1356443.86</v>
      </c>
      <c r="C31" s="102"/>
      <c r="D31" s="96">
        <v>0</v>
      </c>
      <c r="E31" s="102"/>
      <c r="F31" s="97">
        <v>1356443.86</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6733523.4800000004</v>
      </c>
      <c r="C33" s="94"/>
      <c r="D33" s="77">
        <v>0</v>
      </c>
      <c r="E33" s="94"/>
      <c r="F33" s="77">
        <v>6733523.4800000004</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2265970.1</v>
      </c>
      <c r="C35" s="85"/>
      <c r="D35" s="86">
        <v>0</v>
      </c>
      <c r="E35" s="85"/>
      <c r="F35" s="84">
        <v>2265970.1</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-892055.51000000117</v>
      </c>
      <c r="C37" s="94"/>
      <c r="D37" s="105">
        <v>2016975.0699999998</v>
      </c>
      <c r="E37" s="94"/>
      <c r="F37" s="105">
        <v>1124919.56</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t="s">
        <v>63</v>
      </c>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35" priority="6">
      <formula>$F32&lt;&gt;0</formula>
    </cfRule>
  </conditionalFormatting>
  <conditionalFormatting sqref="A21">
    <cfRule type="expression" dxfId="34" priority="5">
      <formula>$F21&lt;&gt;0</formula>
    </cfRule>
  </conditionalFormatting>
  <conditionalFormatting sqref="A46:F50">
    <cfRule type="expression" dxfId="33" priority="4">
      <formula>$F$21&lt;&gt;0</formula>
    </cfRule>
  </conditionalFormatting>
  <conditionalFormatting sqref="A45">
    <cfRule type="expression" dxfId="32" priority="3">
      <formula>$F$21&lt;&gt;0</formula>
    </cfRule>
  </conditionalFormatting>
  <conditionalFormatting sqref="A51">
    <cfRule type="expression" dxfId="31" priority="2">
      <formula>$F$32&lt;&gt;0</formula>
    </cfRule>
  </conditionalFormatting>
  <conditionalFormatting sqref="A52:F55">
    <cfRule type="expression" dxfId="30"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79</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7042364.6299999999</v>
      </c>
      <c r="C10" s="76"/>
      <c r="D10" s="75">
        <v>994291.15</v>
      </c>
      <c r="E10" s="76"/>
      <c r="F10" s="77">
        <v>8036655.7800000003</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2923707.97</v>
      </c>
      <c r="C14" s="85"/>
      <c r="D14" s="86">
        <v>0</v>
      </c>
      <c r="E14" s="85"/>
      <c r="F14" s="84">
        <v>2923707.97</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0</v>
      </c>
      <c r="C15" s="87"/>
      <c r="D15" s="86">
        <v>0</v>
      </c>
      <c r="E15" s="85"/>
      <c r="F15" s="84">
        <v>0</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163188.51</v>
      </c>
      <c r="C16" s="87"/>
      <c r="D16" s="88">
        <v>0</v>
      </c>
      <c r="E16" s="85"/>
      <c r="F16" s="89">
        <v>163188.51</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3086896.4800000004</v>
      </c>
      <c r="C17" s="91"/>
      <c r="D17" s="92">
        <v>0</v>
      </c>
      <c r="E17" s="91"/>
      <c r="F17" s="92">
        <v>3086896.4800000004</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3086896.4800000004</v>
      </c>
      <c r="C23" s="94"/>
      <c r="D23" s="77">
        <v>0</v>
      </c>
      <c r="E23" s="94"/>
      <c r="F23" s="77">
        <v>3086896.4800000004</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155208.95999999999</v>
      </c>
      <c r="C26" s="94"/>
      <c r="D26" s="96">
        <v>0</v>
      </c>
      <c r="E26" s="94"/>
      <c r="F26" s="97">
        <v>155208.95999999999</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706888.83</v>
      </c>
      <c r="C27" s="101"/>
      <c r="D27" s="96">
        <v>34596.5</v>
      </c>
      <c r="E27" s="101"/>
      <c r="F27" s="92">
        <v>741485.33</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780.8</v>
      </c>
      <c r="C28" s="101"/>
      <c r="D28" s="96">
        <v>0</v>
      </c>
      <c r="E28" s="101"/>
      <c r="F28" s="92">
        <v>780.8</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469564.93</v>
      </c>
      <c r="C29" s="101"/>
      <c r="D29" s="96">
        <v>0</v>
      </c>
      <c r="E29" s="101"/>
      <c r="F29" s="92">
        <v>469564.93</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0</v>
      </c>
      <c r="C30" s="102"/>
      <c r="D30" s="96">
        <v>0</v>
      </c>
      <c r="E30" s="102"/>
      <c r="F30" s="97">
        <v>0</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1332443.52</v>
      </c>
      <c r="C33" s="94"/>
      <c r="D33" s="77">
        <v>34596.5</v>
      </c>
      <c r="E33" s="94"/>
      <c r="F33" s="77">
        <v>1367040.02</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1127838.31</v>
      </c>
      <c r="C35" s="85"/>
      <c r="D35" s="86">
        <v>0</v>
      </c>
      <c r="E35" s="85"/>
      <c r="F35" s="84">
        <v>1127838.31</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7668979.2799999993</v>
      </c>
      <c r="C37" s="94"/>
      <c r="D37" s="105">
        <v>959694.65</v>
      </c>
      <c r="E37" s="94"/>
      <c r="F37" s="105">
        <v>8628673.9300000016</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29" priority="6">
      <formula>$F32&lt;&gt;0</formula>
    </cfRule>
  </conditionalFormatting>
  <conditionalFormatting sqref="A21">
    <cfRule type="expression" dxfId="28" priority="5">
      <formula>$F21&lt;&gt;0</formula>
    </cfRule>
  </conditionalFormatting>
  <conditionalFormatting sqref="A46:F50">
    <cfRule type="expression" dxfId="27" priority="4">
      <formula>$F$21&lt;&gt;0</formula>
    </cfRule>
  </conditionalFormatting>
  <conditionalFormatting sqref="A45">
    <cfRule type="expression" dxfId="26" priority="3">
      <formula>$F$21&lt;&gt;0</formula>
    </cfRule>
  </conditionalFormatting>
  <conditionalFormatting sqref="A51">
    <cfRule type="expression" dxfId="25" priority="2">
      <formula>$F$32&lt;&gt;0</formula>
    </cfRule>
  </conditionalFormatting>
  <conditionalFormatting sqref="A52:F55">
    <cfRule type="expression" dxfId="24"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78</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8130964.4199999999</v>
      </c>
      <c r="C10" s="76"/>
      <c r="D10" s="75">
        <v>1921535.86</v>
      </c>
      <c r="E10" s="76"/>
      <c r="F10" s="77">
        <v>10052500.279999999</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2953008</v>
      </c>
      <c r="C14" s="85"/>
      <c r="D14" s="86">
        <v>0</v>
      </c>
      <c r="E14" s="85"/>
      <c r="F14" s="84">
        <v>2953008</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28585</v>
      </c>
      <c r="C15" s="87"/>
      <c r="D15" s="86">
        <v>0</v>
      </c>
      <c r="E15" s="85"/>
      <c r="F15" s="84">
        <v>28585</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301444</v>
      </c>
      <c r="C16" s="87"/>
      <c r="D16" s="88">
        <v>0</v>
      </c>
      <c r="E16" s="85"/>
      <c r="F16" s="89">
        <v>301444</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3283037</v>
      </c>
      <c r="C17" s="91"/>
      <c r="D17" s="92">
        <v>0</v>
      </c>
      <c r="E17" s="91"/>
      <c r="F17" s="92">
        <v>3283037</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27028.94</v>
      </c>
      <c r="E19" s="94"/>
      <c r="F19" s="97">
        <v>27028.94</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3283037</v>
      </c>
      <c r="C23" s="94"/>
      <c r="D23" s="77">
        <v>27028.94</v>
      </c>
      <c r="E23" s="94"/>
      <c r="F23" s="77">
        <v>3310065.94</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747616.13</v>
      </c>
      <c r="C26" s="94"/>
      <c r="D26" s="96">
        <v>0</v>
      </c>
      <c r="E26" s="94"/>
      <c r="F26" s="97">
        <v>747616.13</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2114374.3199999998</v>
      </c>
      <c r="C27" s="101"/>
      <c r="D27" s="96">
        <v>0</v>
      </c>
      <c r="E27" s="101"/>
      <c r="F27" s="92">
        <v>2114374.3199999998</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180656.6</v>
      </c>
      <c r="C28" s="101"/>
      <c r="D28" s="96">
        <v>0</v>
      </c>
      <c r="E28" s="101"/>
      <c r="F28" s="92">
        <v>180656.6</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200299.86</v>
      </c>
      <c r="C29" s="101"/>
      <c r="D29" s="96">
        <v>0</v>
      </c>
      <c r="E29" s="101"/>
      <c r="F29" s="92">
        <v>200299.86</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3523847.92</v>
      </c>
      <c r="C30" s="102"/>
      <c r="D30" s="96">
        <v>0</v>
      </c>
      <c r="E30" s="102"/>
      <c r="F30" s="97">
        <v>3523847.92</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281217.17</v>
      </c>
      <c r="C31" s="102"/>
      <c r="D31" s="96">
        <v>0</v>
      </c>
      <c r="E31" s="102"/>
      <c r="F31" s="97">
        <v>281217.17</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292.75</v>
      </c>
      <c r="C32" s="102"/>
      <c r="D32" s="88">
        <v>0</v>
      </c>
      <c r="E32" s="102"/>
      <c r="F32" s="103">
        <v>292.75</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7048304.75</v>
      </c>
      <c r="C33" s="94"/>
      <c r="D33" s="77">
        <v>0</v>
      </c>
      <c r="E33" s="94"/>
      <c r="F33" s="77">
        <v>7048304.75</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386553.22</v>
      </c>
      <c r="C35" s="85"/>
      <c r="D35" s="86">
        <v>0</v>
      </c>
      <c r="E35" s="85"/>
      <c r="F35" s="84">
        <v>386553.22</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3979143.45</v>
      </c>
      <c r="C37" s="94"/>
      <c r="D37" s="105">
        <v>1948564.8</v>
      </c>
      <c r="E37" s="94"/>
      <c r="F37" s="105">
        <v>5927708.2499999991</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t="s">
        <v>44</v>
      </c>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23" priority="6">
      <formula>$F32&lt;&gt;0</formula>
    </cfRule>
  </conditionalFormatting>
  <conditionalFormatting sqref="A21">
    <cfRule type="expression" dxfId="22" priority="5">
      <formula>$F21&lt;&gt;0</formula>
    </cfRule>
  </conditionalFormatting>
  <conditionalFormatting sqref="A46:F50">
    <cfRule type="expression" dxfId="21" priority="4">
      <formula>$F$21&lt;&gt;0</formula>
    </cfRule>
  </conditionalFormatting>
  <conditionalFormatting sqref="A45">
    <cfRule type="expression" dxfId="20" priority="3">
      <formula>$F$21&lt;&gt;0</formula>
    </cfRule>
  </conditionalFormatting>
  <conditionalFormatting sqref="A51">
    <cfRule type="expression" dxfId="19" priority="2">
      <formula>$F$32&lt;&gt;0</formula>
    </cfRule>
  </conditionalFormatting>
  <conditionalFormatting sqref="A52:F55">
    <cfRule type="expression" dxfId="18"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77</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624174.74</v>
      </c>
      <c r="C10" s="76"/>
      <c r="D10" s="75">
        <v>0</v>
      </c>
      <c r="E10" s="76"/>
      <c r="F10" s="77">
        <v>624174.74</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316077.40999999997</v>
      </c>
      <c r="C14" s="85"/>
      <c r="D14" s="86">
        <v>0</v>
      </c>
      <c r="E14" s="85"/>
      <c r="F14" s="84">
        <v>316077.40999999997</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0</v>
      </c>
      <c r="C15" s="87"/>
      <c r="D15" s="86">
        <v>0</v>
      </c>
      <c r="E15" s="85"/>
      <c r="F15" s="84">
        <v>0</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29302.560000000001</v>
      </c>
      <c r="C16" s="87"/>
      <c r="D16" s="88">
        <v>0</v>
      </c>
      <c r="E16" s="85"/>
      <c r="F16" s="89">
        <v>29302.560000000001</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345379.97</v>
      </c>
      <c r="C17" s="91"/>
      <c r="D17" s="92">
        <v>0</v>
      </c>
      <c r="E17" s="91"/>
      <c r="F17" s="92">
        <v>345379.97</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5647.99</v>
      </c>
      <c r="C19" s="94"/>
      <c r="D19" s="96"/>
      <c r="E19" s="94"/>
      <c r="F19" s="97">
        <v>5647.99</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351027.95999999996</v>
      </c>
      <c r="C23" s="94"/>
      <c r="D23" s="77">
        <v>0</v>
      </c>
      <c r="E23" s="94"/>
      <c r="F23" s="77">
        <v>351027.95999999996</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0</v>
      </c>
      <c r="C28" s="101"/>
      <c r="D28" s="96">
        <v>0</v>
      </c>
      <c r="E28" s="101"/>
      <c r="F28" s="92">
        <v>0</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230763.47</v>
      </c>
      <c r="C29" s="101"/>
      <c r="D29" s="96">
        <v>0</v>
      </c>
      <c r="E29" s="101"/>
      <c r="F29" s="92">
        <v>230763.47</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18530</v>
      </c>
      <c r="C30" s="102"/>
      <c r="D30" s="96">
        <v>0</v>
      </c>
      <c r="E30" s="102"/>
      <c r="F30" s="97">
        <v>18530</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11020.96</v>
      </c>
      <c r="C31" s="102"/>
      <c r="D31" s="96">
        <v>0</v>
      </c>
      <c r="E31" s="102"/>
      <c r="F31" s="97">
        <v>11020.96</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260314.43</v>
      </c>
      <c r="C33" s="94"/>
      <c r="D33" s="77">
        <v>0</v>
      </c>
      <c r="E33" s="94"/>
      <c r="F33" s="77">
        <v>260314.43</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714888.27</v>
      </c>
      <c r="C37" s="94"/>
      <c r="D37" s="105">
        <v>0</v>
      </c>
      <c r="E37" s="94"/>
      <c r="F37" s="105">
        <v>714888.27</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7" priority="6">
      <formula>$F32&lt;&gt;0</formula>
    </cfRule>
  </conditionalFormatting>
  <conditionalFormatting sqref="A21">
    <cfRule type="expression" dxfId="16" priority="5">
      <formula>$F21&lt;&gt;0</formula>
    </cfRule>
  </conditionalFormatting>
  <conditionalFormatting sqref="A46:F50">
    <cfRule type="expression" dxfId="15" priority="4">
      <formula>$F$21&lt;&gt;0</formula>
    </cfRule>
  </conditionalFormatting>
  <conditionalFormatting sqref="A45">
    <cfRule type="expression" dxfId="14" priority="3">
      <formula>$F$21&lt;&gt;0</formula>
    </cfRule>
  </conditionalFormatting>
  <conditionalFormatting sqref="A51">
    <cfRule type="expression" dxfId="13" priority="2">
      <formula>$F$32&lt;&gt;0</formula>
    </cfRule>
  </conditionalFormatting>
  <conditionalFormatting sqref="A52:F55">
    <cfRule type="expression" dxfId="12"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76</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11357773.800000001</v>
      </c>
      <c r="C10" s="76"/>
      <c r="D10" s="75">
        <v>0</v>
      </c>
      <c r="E10" s="76"/>
      <c r="F10" s="77">
        <v>11357773.800000001</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3186212.59</v>
      </c>
      <c r="C14" s="85"/>
      <c r="D14" s="86">
        <v>0</v>
      </c>
      <c r="E14" s="85"/>
      <c r="F14" s="84">
        <v>3186212.59</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37334.29</v>
      </c>
      <c r="C15" s="87"/>
      <c r="D15" s="86">
        <v>0</v>
      </c>
      <c r="E15" s="85"/>
      <c r="F15" s="84">
        <v>37334.29</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5563.08</v>
      </c>
      <c r="C16" s="87"/>
      <c r="D16" s="88">
        <v>0</v>
      </c>
      <c r="E16" s="85"/>
      <c r="F16" s="89">
        <v>5563.08</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3229109.96</v>
      </c>
      <c r="C17" s="91"/>
      <c r="D17" s="92">
        <v>0</v>
      </c>
      <c r="E17" s="91"/>
      <c r="F17" s="92">
        <v>3229109.96</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3229109.96</v>
      </c>
      <c r="C23" s="94"/>
      <c r="D23" s="77">
        <v>0</v>
      </c>
      <c r="E23" s="94"/>
      <c r="F23" s="77">
        <v>3229109.96</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0</v>
      </c>
      <c r="C28" s="101"/>
      <c r="D28" s="96">
        <v>0</v>
      </c>
      <c r="E28" s="101"/>
      <c r="F28" s="92">
        <v>0</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69623</v>
      </c>
      <c r="C29" s="101"/>
      <c r="D29" s="96">
        <v>0</v>
      </c>
      <c r="E29" s="101"/>
      <c r="F29" s="92">
        <v>69623</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2514809.35</v>
      </c>
      <c r="C30" s="102"/>
      <c r="D30" s="96">
        <v>0</v>
      </c>
      <c r="E30" s="102"/>
      <c r="F30" s="97">
        <v>2514809.35</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599581.56999999995</v>
      </c>
      <c r="C32" s="102"/>
      <c r="D32" s="88">
        <v>0</v>
      </c>
      <c r="E32" s="102"/>
      <c r="F32" s="103">
        <v>599581.56999999995</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3184013.92</v>
      </c>
      <c r="C33" s="94"/>
      <c r="D33" s="77">
        <v>0</v>
      </c>
      <c r="E33" s="94"/>
      <c r="F33" s="77">
        <v>3184013.92</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1151783.6200000001</v>
      </c>
      <c r="C35" s="85"/>
      <c r="D35" s="86">
        <v>0</v>
      </c>
      <c r="E35" s="85"/>
      <c r="F35" s="84">
        <v>1151783.6200000001</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10251086.220000003</v>
      </c>
      <c r="C37" s="94"/>
      <c r="D37" s="105">
        <v>0</v>
      </c>
      <c r="E37" s="94"/>
      <c r="F37" s="105">
        <v>10251086.220000003</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ht="12.75" customHeight="1">
      <c r="A52" s="160" t="s">
        <v>64</v>
      </c>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1" priority="6">
      <formula>$F32&lt;&gt;0</formula>
    </cfRule>
  </conditionalFormatting>
  <conditionalFormatting sqref="A21">
    <cfRule type="expression" dxfId="10" priority="5">
      <formula>$F21&lt;&gt;0</formula>
    </cfRule>
  </conditionalFormatting>
  <conditionalFormatting sqref="A46:F50">
    <cfRule type="expression" dxfId="9" priority="4">
      <formula>$F$21&lt;&gt;0</formula>
    </cfRule>
  </conditionalFormatting>
  <conditionalFormatting sqref="A45">
    <cfRule type="expression" dxfId="8" priority="3">
      <formula>$F$21&lt;&gt;0</formula>
    </cfRule>
  </conditionalFormatting>
  <conditionalFormatting sqref="A51">
    <cfRule type="expression" dxfId="7" priority="2">
      <formula>$F$32&lt;&gt;0</formula>
    </cfRule>
  </conditionalFormatting>
  <conditionalFormatting sqref="A52:F55">
    <cfRule type="expression" dxfId="6"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75</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17203226.359999999</v>
      </c>
      <c r="C10" s="76"/>
      <c r="D10" s="75">
        <v>103314.28</v>
      </c>
      <c r="E10" s="76"/>
      <c r="F10" s="77">
        <v>17306540.640000001</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5706444.7300000004</v>
      </c>
      <c r="C14" s="85"/>
      <c r="D14" s="86"/>
      <c r="E14" s="85"/>
      <c r="F14" s="84">
        <v>5706444.7300000004</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29044.49</v>
      </c>
      <c r="C15" s="87"/>
      <c r="D15" s="86"/>
      <c r="E15" s="85"/>
      <c r="F15" s="84">
        <v>29044.49</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37070.46</v>
      </c>
      <c r="C16" s="87"/>
      <c r="D16" s="88"/>
      <c r="E16" s="85"/>
      <c r="F16" s="89">
        <v>37070.46</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5772559.6800000006</v>
      </c>
      <c r="C17" s="91"/>
      <c r="D17" s="92">
        <v>0</v>
      </c>
      <c r="E17" s="91"/>
      <c r="F17" s="92">
        <v>5772559.6800000006</v>
      </c>
      <c r="G17" s="4" t="s">
        <v>65</v>
      </c>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201849.73</v>
      </c>
      <c r="E19" s="94"/>
      <c r="F19" s="97">
        <v>201849.73</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5772559.6800000006</v>
      </c>
      <c r="C23" s="94"/>
      <c r="D23" s="77">
        <v>201849.73</v>
      </c>
      <c r="E23" s="94"/>
      <c r="F23" s="77">
        <v>5974409.4100000011</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660396.47</v>
      </c>
      <c r="C26" s="94"/>
      <c r="D26" s="96">
        <v>0</v>
      </c>
      <c r="E26" s="94"/>
      <c r="F26" s="97">
        <v>660396.47</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738523.02</v>
      </c>
      <c r="C27" s="101"/>
      <c r="D27" s="96">
        <v>0</v>
      </c>
      <c r="E27" s="101"/>
      <c r="F27" s="92">
        <v>738523.02</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2020068.99</v>
      </c>
      <c r="C28" s="101"/>
      <c r="D28" s="96">
        <v>0</v>
      </c>
      <c r="E28" s="101"/>
      <c r="F28" s="92">
        <v>2020068.99</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378943.99</v>
      </c>
      <c r="C29" s="101"/>
      <c r="D29" s="96">
        <v>0</v>
      </c>
      <c r="E29" s="101"/>
      <c r="F29" s="92">
        <v>378943.99</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777990.35</v>
      </c>
      <c r="C30" s="102"/>
      <c r="D30" s="96">
        <v>0</v>
      </c>
      <c r="E30" s="102"/>
      <c r="F30" s="97">
        <v>777990.35</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4575922.8199999994</v>
      </c>
      <c r="C33" s="94"/>
      <c r="D33" s="77">
        <v>0</v>
      </c>
      <c r="E33" s="94"/>
      <c r="F33" s="77">
        <v>4575922.8199999994</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18399863.219999999</v>
      </c>
      <c r="C37" s="94"/>
      <c r="D37" s="105">
        <v>305164.01</v>
      </c>
      <c r="E37" s="94"/>
      <c r="F37" s="105">
        <v>18705027.23</v>
      </c>
      <c r="G37" s="4" t="s">
        <v>66</v>
      </c>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5" priority="6">
      <formula>$F32&lt;&gt;0</formula>
    </cfRule>
  </conditionalFormatting>
  <conditionalFormatting sqref="A21">
    <cfRule type="expression" dxfId="4" priority="5">
      <formula>$F21&lt;&gt;0</formula>
    </cfRule>
  </conditionalFormatting>
  <conditionalFormatting sqref="A46:F50">
    <cfRule type="expression" dxfId="3" priority="4">
      <formula>$F$21&lt;&gt;0</formula>
    </cfRule>
  </conditionalFormatting>
  <conditionalFormatting sqref="A45">
    <cfRule type="expression" dxfId="2" priority="3">
      <formula>$F$21&lt;&gt;0</formula>
    </cfRule>
  </conditionalFormatting>
  <conditionalFormatting sqref="A51">
    <cfRule type="expression" dxfId="1" priority="2">
      <formula>$F$32&lt;&gt;0</formula>
    </cfRule>
  </conditionalFormatting>
  <conditionalFormatting sqref="A52:F55">
    <cfRule type="expression" dxfId="0"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94</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8639510.6799999997</v>
      </c>
      <c r="C10" s="76"/>
      <c r="D10" s="75">
        <v>5854.98</v>
      </c>
      <c r="E10" s="76"/>
      <c r="F10" s="77">
        <v>8645365.6600000001</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10341448</v>
      </c>
      <c r="C14" s="85"/>
      <c r="D14" s="86">
        <v>0</v>
      </c>
      <c r="E14" s="85"/>
      <c r="F14" s="84">
        <v>10341448</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0</v>
      </c>
      <c r="C15" s="87"/>
      <c r="D15" s="86">
        <v>0</v>
      </c>
      <c r="E15" s="85"/>
      <c r="F15" s="84">
        <v>0</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573717</v>
      </c>
      <c r="C16" s="87"/>
      <c r="D16" s="88">
        <v>0</v>
      </c>
      <c r="E16" s="85"/>
      <c r="F16" s="89">
        <v>573717</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10915165</v>
      </c>
      <c r="C17" s="91"/>
      <c r="D17" s="92">
        <v>0</v>
      </c>
      <c r="E17" s="91"/>
      <c r="F17" s="92">
        <v>10915165</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10915165</v>
      </c>
      <c r="C23" s="94"/>
      <c r="D23" s="77">
        <v>0</v>
      </c>
      <c r="E23" s="94"/>
      <c r="F23" s="77">
        <v>10915165</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1413006</v>
      </c>
      <c r="C26" s="94"/>
      <c r="D26" s="96">
        <v>0</v>
      </c>
      <c r="E26" s="94"/>
      <c r="F26" s="97">
        <v>1413006</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4364022</v>
      </c>
      <c r="C27" s="101"/>
      <c r="D27" s="96">
        <v>0</v>
      </c>
      <c r="E27" s="101"/>
      <c r="F27" s="92">
        <v>4364022</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0</v>
      </c>
      <c r="C28" s="101"/>
      <c r="D28" s="96">
        <v>0</v>
      </c>
      <c r="E28" s="101"/>
      <c r="F28" s="92">
        <v>0</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428104</v>
      </c>
      <c r="C29" s="101"/>
      <c r="D29" s="96">
        <v>0</v>
      </c>
      <c r="E29" s="101"/>
      <c r="F29" s="92">
        <v>428104</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1678688</v>
      </c>
      <c r="C30" s="102"/>
      <c r="D30" s="96">
        <v>0</v>
      </c>
      <c r="E30" s="102"/>
      <c r="F30" s="97">
        <v>1678688</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7883820</v>
      </c>
      <c r="C33" s="94"/>
      <c r="D33" s="77">
        <v>0</v>
      </c>
      <c r="E33" s="94"/>
      <c r="F33" s="77">
        <v>7883820</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3615601</v>
      </c>
      <c r="C35" s="85"/>
      <c r="D35" s="86">
        <v>0</v>
      </c>
      <c r="E35" s="85"/>
      <c r="F35" s="84">
        <v>3615601</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8055254.6799999997</v>
      </c>
      <c r="C37" s="94"/>
      <c r="D37" s="105">
        <v>5854.98</v>
      </c>
      <c r="E37" s="94"/>
      <c r="F37" s="105">
        <v>8061109.6600000001</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61" priority="6">
      <formula>$F32&lt;&gt;0</formula>
    </cfRule>
  </conditionalFormatting>
  <conditionalFormatting sqref="A21">
    <cfRule type="expression" dxfId="160" priority="5">
      <formula>$F21&lt;&gt;0</formula>
    </cfRule>
  </conditionalFormatting>
  <conditionalFormatting sqref="A46:F50">
    <cfRule type="expression" dxfId="159" priority="4">
      <formula>$F$21&lt;&gt;0</formula>
    </cfRule>
  </conditionalFormatting>
  <conditionalFormatting sqref="A45">
    <cfRule type="expression" dxfId="158" priority="3">
      <formula>$F$21&lt;&gt;0</formula>
    </cfRule>
  </conditionalFormatting>
  <conditionalFormatting sqref="A51">
    <cfRule type="expression" dxfId="157" priority="2">
      <formula>$F$32&lt;&gt;0</formula>
    </cfRule>
  </conditionalFormatting>
  <conditionalFormatting sqref="A52:F55">
    <cfRule type="expression" dxfId="156"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69</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2306993.17</v>
      </c>
      <c r="C10" s="76"/>
      <c r="D10" s="75">
        <v>523866.98</v>
      </c>
      <c r="E10" s="76"/>
      <c r="F10" s="77">
        <v>2830860.15</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1556397.18</v>
      </c>
      <c r="C14" s="85"/>
      <c r="D14" s="86">
        <v>0</v>
      </c>
      <c r="E14" s="85"/>
      <c r="F14" s="84">
        <v>1556397.18</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14697.69</v>
      </c>
      <c r="C15" s="87"/>
      <c r="D15" s="86">
        <v>0</v>
      </c>
      <c r="E15" s="85"/>
      <c r="F15" s="84">
        <v>14697.69</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144931.14000000001</v>
      </c>
      <c r="C16" s="87"/>
      <c r="D16" s="88">
        <v>0</v>
      </c>
      <c r="E16" s="85"/>
      <c r="F16" s="89">
        <v>144931.14000000001</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1716026.0099999998</v>
      </c>
      <c r="C17" s="91"/>
      <c r="D17" s="92">
        <v>0</v>
      </c>
      <c r="E17" s="91"/>
      <c r="F17" s="92">
        <v>1716026.0099999998</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32860.47</v>
      </c>
      <c r="E19" s="94"/>
      <c r="F19" s="97">
        <v>32860.47</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1716026.0099999998</v>
      </c>
      <c r="C23" s="94"/>
      <c r="D23" s="77">
        <v>32860.47</v>
      </c>
      <c r="E23" s="94"/>
      <c r="F23" s="77">
        <v>1748886.4799999997</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793351.37</v>
      </c>
      <c r="C26" s="94"/>
      <c r="D26" s="96">
        <v>0</v>
      </c>
      <c r="E26" s="94"/>
      <c r="F26" s="97">
        <v>793351.37</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130497.89</v>
      </c>
      <c r="C27" s="101"/>
      <c r="D27" s="96">
        <v>0</v>
      </c>
      <c r="E27" s="101"/>
      <c r="F27" s="92">
        <v>130497.89</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2021678.24</v>
      </c>
      <c r="C28" s="101"/>
      <c r="D28" s="96">
        <v>0</v>
      </c>
      <c r="E28" s="101"/>
      <c r="F28" s="92">
        <v>2021678.24</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82987.149999999994</v>
      </c>
      <c r="C29" s="101"/>
      <c r="D29" s="96">
        <v>0</v>
      </c>
      <c r="E29" s="101"/>
      <c r="F29" s="92">
        <v>82987.149999999994</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148510.39999999999</v>
      </c>
      <c r="C30" s="102"/>
      <c r="D30" s="96">
        <v>0</v>
      </c>
      <c r="E30" s="102"/>
      <c r="F30" s="97">
        <v>148510.39999999999</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28980.12</v>
      </c>
      <c r="C31" s="102"/>
      <c r="D31" s="96">
        <v>0</v>
      </c>
      <c r="E31" s="102"/>
      <c r="F31" s="97">
        <v>28980.12</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307022.32</v>
      </c>
      <c r="C32" s="102"/>
      <c r="D32" s="88">
        <v>0</v>
      </c>
      <c r="E32" s="102"/>
      <c r="F32" s="103">
        <v>307022.32</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3513027.4899999998</v>
      </c>
      <c r="C33" s="94"/>
      <c r="D33" s="77">
        <v>0</v>
      </c>
      <c r="E33" s="94"/>
      <c r="F33" s="77">
        <v>3513027.4899999998</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509991.68999999994</v>
      </c>
      <c r="C37" s="94"/>
      <c r="D37" s="105">
        <v>556727.44999999995</v>
      </c>
      <c r="E37" s="94"/>
      <c r="F37" s="105">
        <v>1066719.1400000001</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ht="12.75" customHeight="1">
      <c r="A52" s="160" t="s">
        <v>51</v>
      </c>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55" priority="6">
      <formula>$F32&lt;&gt;0</formula>
    </cfRule>
  </conditionalFormatting>
  <conditionalFormatting sqref="A21">
    <cfRule type="expression" dxfId="154" priority="5">
      <formula>$F21&lt;&gt;0</formula>
    </cfRule>
  </conditionalFormatting>
  <conditionalFormatting sqref="A46:F50">
    <cfRule type="expression" dxfId="153" priority="4">
      <formula>$F$21&lt;&gt;0</formula>
    </cfRule>
  </conditionalFormatting>
  <conditionalFormatting sqref="A45">
    <cfRule type="expression" dxfId="152" priority="3">
      <formula>$F$21&lt;&gt;0</formula>
    </cfRule>
  </conditionalFormatting>
  <conditionalFormatting sqref="A51">
    <cfRule type="expression" dxfId="151" priority="2">
      <formula>$F$32&lt;&gt;0</formula>
    </cfRule>
  </conditionalFormatting>
  <conditionalFormatting sqref="A52:F55">
    <cfRule type="expression" dxfId="150"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70</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350985.23</v>
      </c>
      <c r="C10" s="76"/>
      <c r="D10" s="75">
        <v>0</v>
      </c>
      <c r="E10" s="76"/>
      <c r="F10" s="77">
        <v>350985.23</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245278.15</v>
      </c>
      <c r="C14" s="85"/>
      <c r="D14" s="86">
        <v>0</v>
      </c>
      <c r="E14" s="85"/>
      <c r="F14" s="84">
        <v>245278.15</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0</v>
      </c>
      <c r="C15" s="87"/>
      <c r="D15" s="86">
        <v>0</v>
      </c>
      <c r="E15" s="85"/>
      <c r="F15" s="84">
        <v>0</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0</v>
      </c>
      <c r="C16" s="87"/>
      <c r="D16" s="88">
        <v>0</v>
      </c>
      <c r="E16" s="85"/>
      <c r="F16" s="89">
        <v>0</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245278.15</v>
      </c>
      <c r="C17" s="91"/>
      <c r="D17" s="92">
        <v>0</v>
      </c>
      <c r="E17" s="91"/>
      <c r="F17" s="92">
        <v>245278.15</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245278.15</v>
      </c>
      <c r="C23" s="94"/>
      <c r="D23" s="77">
        <v>0</v>
      </c>
      <c r="E23" s="94"/>
      <c r="F23" s="77">
        <v>245278.15</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31742.11</v>
      </c>
      <c r="C28" s="101"/>
      <c r="D28" s="96">
        <v>0</v>
      </c>
      <c r="E28" s="101"/>
      <c r="F28" s="92">
        <v>31742.11</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38293.839999999997</v>
      </c>
      <c r="C29" s="101"/>
      <c r="D29" s="96">
        <v>0</v>
      </c>
      <c r="E29" s="101"/>
      <c r="F29" s="92">
        <v>38293.839999999997</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75552.679999999993</v>
      </c>
      <c r="C30" s="102"/>
      <c r="D30" s="96">
        <v>0</v>
      </c>
      <c r="E30" s="102"/>
      <c r="F30" s="97">
        <v>75552.679999999993</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4234.96</v>
      </c>
      <c r="C31" s="102"/>
      <c r="D31" s="96">
        <v>0</v>
      </c>
      <c r="E31" s="102"/>
      <c r="F31" s="97">
        <v>4234.96</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149823.59</v>
      </c>
      <c r="C33" s="94"/>
      <c r="D33" s="77">
        <v>0</v>
      </c>
      <c r="E33" s="94"/>
      <c r="F33" s="77">
        <v>149823.59</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446439.79000000004</v>
      </c>
      <c r="C37" s="94"/>
      <c r="D37" s="105">
        <v>0</v>
      </c>
      <c r="E37" s="94"/>
      <c r="F37" s="105">
        <v>446439.79000000004</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49" priority="6">
      <formula>$F32&lt;&gt;0</formula>
    </cfRule>
  </conditionalFormatting>
  <conditionalFormatting sqref="A21">
    <cfRule type="expression" dxfId="148" priority="5">
      <formula>$F21&lt;&gt;0</formula>
    </cfRule>
  </conditionalFormatting>
  <conditionalFormatting sqref="A46:F50">
    <cfRule type="expression" dxfId="147" priority="4">
      <formula>$F$21&lt;&gt;0</formula>
    </cfRule>
  </conditionalFormatting>
  <conditionalFormatting sqref="A45">
    <cfRule type="expression" dxfId="146" priority="3">
      <formula>$F$21&lt;&gt;0</formula>
    </cfRule>
  </conditionalFormatting>
  <conditionalFormatting sqref="A51">
    <cfRule type="expression" dxfId="145" priority="2">
      <formula>$F$32&lt;&gt;0</formula>
    </cfRule>
  </conditionalFormatting>
  <conditionalFormatting sqref="A52:F55">
    <cfRule type="expression" dxfId="144"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71</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3302561.46</v>
      </c>
      <c r="C10" s="76"/>
      <c r="D10" s="75">
        <v>75682.83</v>
      </c>
      <c r="E10" s="76"/>
      <c r="F10" s="77">
        <v>3378244.29</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2403105.6800000002</v>
      </c>
      <c r="C14" s="85"/>
      <c r="D14" s="86">
        <v>0</v>
      </c>
      <c r="E14" s="85"/>
      <c r="F14" s="84">
        <v>2403105.6800000002</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0</v>
      </c>
      <c r="C15" s="87"/>
      <c r="D15" s="86">
        <v>0</v>
      </c>
      <c r="E15" s="85"/>
      <c r="F15" s="84">
        <v>0</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0</v>
      </c>
      <c r="C16" s="87"/>
      <c r="D16" s="88">
        <v>0</v>
      </c>
      <c r="E16" s="85"/>
      <c r="F16" s="89">
        <v>0</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2403105.6800000002</v>
      </c>
      <c r="C17" s="91"/>
      <c r="D17" s="92">
        <v>0</v>
      </c>
      <c r="E17" s="91"/>
      <c r="F17" s="92">
        <v>2403105.6800000002</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19542.330000000002</v>
      </c>
      <c r="E19" s="94"/>
      <c r="F19" s="97">
        <v>19542.330000000002</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2403105.6800000002</v>
      </c>
      <c r="C23" s="94"/>
      <c r="D23" s="77">
        <v>19542.330000000002</v>
      </c>
      <c r="E23" s="94"/>
      <c r="F23" s="77">
        <v>2422648.0100000002</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1301675.18</v>
      </c>
      <c r="C26" s="94"/>
      <c r="D26" s="96">
        <v>0</v>
      </c>
      <c r="E26" s="94"/>
      <c r="F26" s="97">
        <v>1301675.18</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1844989</v>
      </c>
      <c r="C28" s="101"/>
      <c r="D28" s="96">
        <v>0</v>
      </c>
      <c r="E28" s="101"/>
      <c r="F28" s="92">
        <v>1844989</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0</v>
      </c>
      <c r="C29" s="101"/>
      <c r="D29" s="96">
        <v>0</v>
      </c>
      <c r="E29" s="101"/>
      <c r="F29" s="92">
        <v>0</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0</v>
      </c>
      <c r="C30" s="102"/>
      <c r="D30" s="96">
        <v>0</v>
      </c>
      <c r="E30" s="102"/>
      <c r="F30" s="97">
        <v>0</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3146664.1799999997</v>
      </c>
      <c r="C33" s="94"/>
      <c r="D33" s="77">
        <v>0</v>
      </c>
      <c r="E33" s="94"/>
      <c r="F33" s="77">
        <v>3146664.1799999997</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2559002.9600000009</v>
      </c>
      <c r="C37" s="94"/>
      <c r="D37" s="105">
        <v>95225.16</v>
      </c>
      <c r="E37" s="94"/>
      <c r="F37" s="105">
        <v>2654228.120000001</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43" priority="6">
      <formula>$F32&lt;&gt;0</formula>
    </cfRule>
  </conditionalFormatting>
  <conditionalFormatting sqref="A21">
    <cfRule type="expression" dxfId="142" priority="5">
      <formula>$F21&lt;&gt;0</formula>
    </cfRule>
  </conditionalFormatting>
  <conditionalFormatting sqref="A46:F50">
    <cfRule type="expression" dxfId="141" priority="4">
      <formula>$F$21&lt;&gt;0</formula>
    </cfRule>
  </conditionalFormatting>
  <conditionalFormatting sqref="A45">
    <cfRule type="expression" dxfId="140" priority="3">
      <formula>$F$21&lt;&gt;0</formula>
    </cfRule>
  </conditionalFormatting>
  <conditionalFormatting sqref="A51">
    <cfRule type="expression" dxfId="139" priority="2">
      <formula>$F$32&lt;&gt;0</formula>
    </cfRule>
  </conditionalFormatting>
  <conditionalFormatting sqref="A52:F55">
    <cfRule type="expression" dxfId="138"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73</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-366584.83</v>
      </c>
      <c r="C10" s="76"/>
      <c r="D10" s="75">
        <v>2192456.7999999998</v>
      </c>
      <c r="E10" s="76"/>
      <c r="F10" s="77">
        <v>1825871.9699999997</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4339698.96</v>
      </c>
      <c r="C14" s="85"/>
      <c r="D14" s="86">
        <v>0</v>
      </c>
      <c r="E14" s="85"/>
      <c r="F14" s="84">
        <v>4339698.96</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0</v>
      </c>
      <c r="C15" s="87"/>
      <c r="D15" s="86">
        <v>0</v>
      </c>
      <c r="E15" s="85"/>
      <c r="F15" s="84">
        <v>0</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277724.79999999999</v>
      </c>
      <c r="C16" s="87"/>
      <c r="D16" s="88">
        <v>0</v>
      </c>
      <c r="E16" s="85"/>
      <c r="F16" s="89">
        <v>277724.79999999999</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4617423.76</v>
      </c>
      <c r="C17" s="91"/>
      <c r="D17" s="92">
        <v>0</v>
      </c>
      <c r="E17" s="91"/>
      <c r="F17" s="92">
        <v>4617423.76</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110">
        <v>30974.080000000002</v>
      </c>
      <c r="E19" s="94"/>
      <c r="F19" s="97">
        <v>30974.080000000002</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110">
        <v>52429.24</v>
      </c>
      <c r="E21" s="94"/>
      <c r="F21" s="97">
        <v>52429.24</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4617423.76</v>
      </c>
      <c r="C23" s="94"/>
      <c r="D23" s="77">
        <v>83403.320000000007</v>
      </c>
      <c r="E23" s="94"/>
      <c r="F23" s="77">
        <v>4700827.08</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110">
        <v>124591</v>
      </c>
      <c r="C28" s="101"/>
      <c r="D28" s="96">
        <v>0</v>
      </c>
      <c r="E28" s="101"/>
      <c r="F28" s="92">
        <v>124591</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0</v>
      </c>
      <c r="C29" s="101"/>
      <c r="D29" s="96">
        <v>0</v>
      </c>
      <c r="E29" s="101"/>
      <c r="F29" s="92">
        <v>0</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110">
        <v>1206501.46</v>
      </c>
      <c r="C30" s="102"/>
      <c r="D30" s="96">
        <v>0</v>
      </c>
      <c r="E30" s="102"/>
      <c r="F30" s="97">
        <v>1206501.46</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0</v>
      </c>
      <c r="C31" s="102"/>
      <c r="D31" s="96">
        <v>0</v>
      </c>
      <c r="E31" s="102"/>
      <c r="F31" s="97">
        <v>0</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111">
        <v>973784.75</v>
      </c>
      <c r="C32" s="102"/>
      <c r="D32" s="88">
        <v>0</v>
      </c>
      <c r="E32" s="102"/>
      <c r="F32" s="103">
        <v>973784.75</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2304877.21</v>
      </c>
      <c r="C33" s="94"/>
      <c r="D33" s="77">
        <v>0</v>
      </c>
      <c r="E33" s="94"/>
      <c r="F33" s="77">
        <v>2304877.21</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1167650.07</v>
      </c>
      <c r="C35" s="85"/>
      <c r="D35" s="86">
        <v>0</v>
      </c>
      <c r="E35" s="85"/>
      <c r="F35" s="84">
        <v>1167650.07</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778311.64999999967</v>
      </c>
      <c r="C37" s="94"/>
      <c r="D37" s="105">
        <v>2275860.1199999996</v>
      </c>
      <c r="E37" s="94"/>
      <c r="F37" s="105">
        <v>3054171.7699999996</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ht="12.75" customHeight="1">
      <c r="A46" s="160" t="s">
        <v>52</v>
      </c>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t="s">
        <v>53</v>
      </c>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37" priority="6">
      <formula>$F32&lt;&gt;0</formula>
    </cfRule>
  </conditionalFormatting>
  <conditionalFormatting sqref="A21">
    <cfRule type="expression" dxfId="136" priority="5">
      <formula>$F21&lt;&gt;0</formula>
    </cfRule>
  </conditionalFormatting>
  <conditionalFormatting sqref="A45">
    <cfRule type="expression" dxfId="135" priority="4">
      <formula>$F$21&lt;&gt;0</formula>
    </cfRule>
  </conditionalFormatting>
  <conditionalFormatting sqref="A51">
    <cfRule type="expression" dxfId="134" priority="3">
      <formula>$F$32&lt;&gt;0</formula>
    </cfRule>
  </conditionalFormatting>
  <conditionalFormatting sqref="A52:F55">
    <cfRule type="expression" dxfId="133" priority="2">
      <formula>$F$21&lt;&gt;0</formula>
    </cfRule>
  </conditionalFormatting>
  <conditionalFormatting sqref="A46:F50">
    <cfRule type="expression" dxfId="132"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72</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64"/>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4929824.6399999997</v>
      </c>
      <c r="C10" s="76"/>
      <c r="D10" s="75">
        <v>0</v>
      </c>
      <c r="E10" s="76"/>
      <c r="F10" s="77">
        <v>4929824.6399999997</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3752684.44</v>
      </c>
      <c r="C14" s="85"/>
      <c r="D14" s="86">
        <v>0</v>
      </c>
      <c r="E14" s="85"/>
      <c r="F14" s="84">
        <v>3752684.44</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96401.099999999991</v>
      </c>
      <c r="C15" s="87"/>
      <c r="D15" s="86">
        <v>0</v>
      </c>
      <c r="E15" s="85"/>
      <c r="F15" s="84">
        <v>96401.099999999991</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620429.48</v>
      </c>
      <c r="C16" s="87"/>
      <c r="D16" s="88">
        <v>0</v>
      </c>
      <c r="E16" s="85"/>
      <c r="F16" s="89">
        <v>620429.48</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4469515.0199999996</v>
      </c>
      <c r="C17" s="91"/>
      <c r="D17" s="92">
        <v>0</v>
      </c>
      <c r="E17" s="91"/>
      <c r="F17" s="92">
        <v>4469515.0199999996</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v>0</v>
      </c>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4469515.0199999996</v>
      </c>
      <c r="C23" s="94"/>
      <c r="D23" s="77">
        <v>0</v>
      </c>
      <c r="E23" s="94"/>
      <c r="F23" s="77">
        <v>4469515.0199999996</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0</v>
      </c>
      <c r="C27" s="101"/>
      <c r="D27" s="96">
        <v>0</v>
      </c>
      <c r="E27" s="101"/>
      <c r="F27" s="92">
        <v>0</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295939.55</v>
      </c>
      <c r="C28" s="101"/>
      <c r="D28" s="96">
        <v>0</v>
      </c>
      <c r="E28" s="101"/>
      <c r="F28" s="92">
        <v>295939.55</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1267641.1000000001</v>
      </c>
      <c r="C29" s="101"/>
      <c r="D29" s="96">
        <v>0</v>
      </c>
      <c r="E29" s="101"/>
      <c r="F29" s="92">
        <v>1267641.1000000001</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500881.9</v>
      </c>
      <c r="C30" s="102"/>
      <c r="D30" s="96">
        <v>0</v>
      </c>
      <c r="E30" s="102"/>
      <c r="F30" s="97">
        <v>500881.9</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1886017.17</v>
      </c>
      <c r="C31" s="102"/>
      <c r="D31" s="96">
        <v>0</v>
      </c>
      <c r="E31" s="102"/>
      <c r="F31" s="97">
        <v>1886017.17</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3950479.72</v>
      </c>
      <c r="C33" s="94"/>
      <c r="D33" s="77">
        <v>0</v>
      </c>
      <c r="E33" s="94"/>
      <c r="F33" s="77">
        <v>3950479.72</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5448859.9399999995</v>
      </c>
      <c r="C37" s="94"/>
      <c r="D37" s="105">
        <v>0</v>
      </c>
      <c r="E37" s="94"/>
      <c r="F37" s="105">
        <v>5448859.9399999995</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31" priority="6">
      <formula>$F32&lt;&gt;0</formula>
    </cfRule>
  </conditionalFormatting>
  <conditionalFormatting sqref="A21">
    <cfRule type="expression" dxfId="130" priority="5">
      <formula>$F21&lt;&gt;0</formula>
    </cfRule>
  </conditionalFormatting>
  <conditionalFormatting sqref="A46:F50">
    <cfRule type="expression" dxfId="129" priority="4">
      <formula>$F$21&lt;&gt;0</formula>
    </cfRule>
  </conditionalFormatting>
  <conditionalFormatting sqref="A45">
    <cfRule type="expression" dxfId="128" priority="3">
      <formula>$F$21&lt;&gt;0</formula>
    </cfRule>
  </conditionalFormatting>
  <conditionalFormatting sqref="A51">
    <cfRule type="expression" dxfId="127" priority="2">
      <formula>$F$32&lt;&gt;0</formula>
    </cfRule>
  </conditionalFormatting>
  <conditionalFormatting sqref="A52:F55">
    <cfRule type="expression" dxfId="126"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72"/>
  <sheetViews>
    <sheetView zoomScale="90" zoomScaleNormal="90" zoomScaleSheetLayoutView="90" workbookViewId="0"/>
  </sheetViews>
  <sheetFormatPr defaultColWidth="12.42578125" defaultRowHeight="12.75"/>
  <cols>
    <col min="1" max="1" width="46.85546875" style="1" customWidth="1"/>
    <col min="2" max="2" width="17.7109375" style="1" customWidth="1"/>
    <col min="3" max="3" width="1" style="1" customWidth="1"/>
    <col min="4" max="4" width="18.7109375" style="1" customWidth="1"/>
    <col min="5" max="5" width="1" style="1" customWidth="1"/>
    <col min="6" max="6" width="21" style="1" customWidth="1"/>
    <col min="7" max="7" width="35.28515625" style="1" customWidth="1"/>
    <col min="8" max="14" width="12.42578125" style="1"/>
    <col min="15" max="15" width="12.42578125" style="1" customWidth="1"/>
    <col min="16" max="16384" width="12.42578125" style="1"/>
  </cols>
  <sheetData>
    <row r="1" spans="1:256">
      <c r="A1" s="170" t="s">
        <v>74</v>
      </c>
      <c r="B1" s="161"/>
      <c r="C1" s="161"/>
      <c r="D1" s="161"/>
      <c r="E1" s="161"/>
      <c r="F1" s="161"/>
      <c r="G1" s="63"/>
    </row>
    <row r="2" spans="1:256">
      <c r="A2" s="170" t="s">
        <v>0</v>
      </c>
      <c r="B2" s="161"/>
      <c r="C2" s="161"/>
      <c r="D2" s="161"/>
      <c r="E2" s="161"/>
      <c r="F2" s="161"/>
    </row>
    <row r="3" spans="1:256">
      <c r="A3" s="170" t="s">
        <v>1</v>
      </c>
      <c r="B3" s="161"/>
      <c r="C3" s="161"/>
      <c r="D3" s="161"/>
      <c r="E3" s="161"/>
      <c r="F3" s="161"/>
    </row>
    <row r="4" spans="1:256" ht="14.1" customHeight="1">
      <c r="A4" s="170" t="s">
        <v>50</v>
      </c>
      <c r="B4" s="161"/>
      <c r="C4" s="161"/>
      <c r="D4" s="161"/>
      <c r="E4" s="161"/>
      <c r="F4" s="162"/>
    </row>
    <row r="5" spans="1:256" ht="14.1" customHeight="1">
      <c r="A5" s="171"/>
      <c r="B5" s="64"/>
      <c r="C5" s="64"/>
      <c r="D5" s="64"/>
      <c r="E5" s="65" t="s">
        <v>2</v>
      </c>
      <c r="F5" s="66" t="s">
        <v>46</v>
      </c>
    </row>
    <row r="6" spans="1:256" s="2" customFormat="1">
      <c r="A6" s="67"/>
      <c r="B6" s="68" t="s">
        <v>3</v>
      </c>
      <c r="C6" s="67"/>
      <c r="D6" s="68" t="s">
        <v>4</v>
      </c>
      <c r="E6" s="67"/>
      <c r="F6" s="6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c r="A7" s="169"/>
      <c r="B7" s="68" t="s">
        <v>5</v>
      </c>
      <c r="C7" s="67"/>
      <c r="D7" s="68" t="s">
        <v>6</v>
      </c>
      <c r="E7" s="67"/>
      <c r="F7" s="68" t="s">
        <v>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c r="A8" s="70"/>
      <c r="B8" s="71" t="s">
        <v>8</v>
      </c>
      <c r="C8" s="67"/>
      <c r="D8" s="72" t="s">
        <v>9</v>
      </c>
      <c r="E8" s="67"/>
      <c r="F8" s="72" t="s">
        <v>10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6.75" customHeight="1">
      <c r="A9" s="64"/>
      <c r="B9" s="70"/>
      <c r="C9" s="67"/>
      <c r="D9" s="73"/>
      <c r="E9" s="67"/>
      <c r="F9" s="67"/>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c r="A10" s="74" t="s">
        <v>47</v>
      </c>
      <c r="B10" s="75">
        <v>50520.75</v>
      </c>
      <c r="C10" s="76"/>
      <c r="D10" s="75">
        <v>0</v>
      </c>
      <c r="E10" s="76"/>
      <c r="F10" s="77">
        <v>50520.75</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6.75" customHeight="1">
      <c r="A11" s="70"/>
      <c r="B11" s="78"/>
      <c r="C11" s="79"/>
      <c r="D11" s="80"/>
      <c r="E11" s="79"/>
      <c r="F11" s="8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c r="A12" s="81" t="s">
        <v>11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c r="A13" s="74" t="s">
        <v>12</v>
      </c>
      <c r="G13" s="82" t="s">
        <v>41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c r="A14" s="83" t="s">
        <v>13</v>
      </c>
      <c r="B14" s="84">
        <v>262149.36</v>
      </c>
      <c r="C14" s="85"/>
      <c r="D14" s="86">
        <v>0</v>
      </c>
      <c r="E14" s="85"/>
      <c r="F14" s="84">
        <v>262149.36</v>
      </c>
      <c r="G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c r="A15" s="83" t="s">
        <v>14</v>
      </c>
      <c r="B15" s="84">
        <v>6130.16</v>
      </c>
      <c r="C15" s="87"/>
      <c r="D15" s="86">
        <v>0</v>
      </c>
      <c r="E15" s="85"/>
      <c r="F15" s="84">
        <v>6130.16</v>
      </c>
      <c r="G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c r="A16" s="83" t="s">
        <v>15</v>
      </c>
      <c r="B16" s="84">
        <v>9193.35</v>
      </c>
      <c r="C16" s="87"/>
      <c r="D16" s="88">
        <v>0</v>
      </c>
      <c r="E16" s="85"/>
      <c r="F16" s="89">
        <v>9193.35</v>
      </c>
      <c r="G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c r="A17" s="83" t="s">
        <v>16</v>
      </c>
      <c r="B17" s="90">
        <v>277472.86999999994</v>
      </c>
      <c r="C17" s="91"/>
      <c r="D17" s="92">
        <v>0</v>
      </c>
      <c r="E17" s="91"/>
      <c r="F17" s="92">
        <v>277472.86999999994</v>
      </c>
      <c r="G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6.75" customHeight="1">
      <c r="A18" s="70"/>
      <c r="B18" s="93"/>
      <c r="C18" s="94"/>
      <c r="D18" s="80"/>
      <c r="E18" s="94"/>
      <c r="F18" s="80"/>
      <c r="G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c r="A19" s="70" t="s">
        <v>17</v>
      </c>
      <c r="B19" s="95">
        <v>0</v>
      </c>
      <c r="C19" s="94"/>
      <c r="D19" s="96">
        <v>0</v>
      </c>
      <c r="E19" s="94"/>
      <c r="F19" s="97">
        <v>0</v>
      </c>
      <c r="G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6.75" customHeight="1">
      <c r="A20" s="70"/>
      <c r="B20" s="78"/>
      <c r="C20" s="94"/>
      <c r="D20" s="80"/>
      <c r="E20" s="94"/>
      <c r="F20" s="80"/>
      <c r="G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c r="A21" s="98" t="s">
        <v>18</v>
      </c>
      <c r="B21" s="99" t="s">
        <v>19</v>
      </c>
      <c r="C21" s="94"/>
      <c r="D21" s="96"/>
      <c r="E21" s="94"/>
      <c r="F21" s="97">
        <v>0</v>
      </c>
      <c r="G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6.75" customHeight="1">
      <c r="A22" s="74"/>
      <c r="B22" s="78"/>
      <c r="C22" s="94"/>
      <c r="D22" s="80"/>
      <c r="E22" s="94"/>
      <c r="F22" s="80"/>
      <c r="G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c r="A23" s="74" t="s">
        <v>20</v>
      </c>
      <c r="B23" s="100">
        <v>277472.86999999994</v>
      </c>
      <c r="C23" s="94"/>
      <c r="D23" s="77">
        <v>0</v>
      </c>
      <c r="E23" s="94"/>
      <c r="F23" s="77">
        <v>277472.86999999994</v>
      </c>
      <c r="G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6.75" customHeight="1">
      <c r="A24" s="74"/>
      <c r="G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c r="A25" s="81" t="s">
        <v>21</v>
      </c>
      <c r="G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c r="A26" s="70" t="s">
        <v>22</v>
      </c>
      <c r="B26" s="96">
        <v>0</v>
      </c>
      <c r="C26" s="94"/>
      <c r="D26" s="96">
        <v>0</v>
      </c>
      <c r="E26" s="94"/>
      <c r="F26" s="97">
        <v>0</v>
      </c>
      <c r="G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c r="A27" s="83" t="s">
        <v>23</v>
      </c>
      <c r="B27" s="96">
        <v>193811.02000000002</v>
      </c>
      <c r="C27" s="101"/>
      <c r="D27" s="96">
        <v>0</v>
      </c>
      <c r="E27" s="101"/>
      <c r="F27" s="92">
        <v>193811.02000000002</v>
      </c>
      <c r="G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c r="A28" s="83" t="s">
        <v>24</v>
      </c>
      <c r="B28" s="96">
        <v>0</v>
      </c>
      <c r="C28" s="101"/>
      <c r="D28" s="96">
        <v>0</v>
      </c>
      <c r="E28" s="101"/>
      <c r="F28" s="92">
        <v>0</v>
      </c>
      <c r="G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c r="A29" s="83" t="s">
        <v>25</v>
      </c>
      <c r="B29" s="96">
        <v>85210.22</v>
      </c>
      <c r="C29" s="101"/>
      <c r="D29" s="96">
        <v>0</v>
      </c>
      <c r="E29" s="101"/>
      <c r="F29" s="92">
        <v>85210.22</v>
      </c>
      <c r="G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c r="A30" s="70" t="s">
        <v>26</v>
      </c>
      <c r="B30" s="96">
        <v>6403.1900000000005</v>
      </c>
      <c r="C30" s="102"/>
      <c r="D30" s="96">
        <v>0</v>
      </c>
      <c r="E30" s="102"/>
      <c r="F30" s="97">
        <v>6403.1900000000005</v>
      </c>
      <c r="G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c r="A31" s="70" t="s">
        <v>27</v>
      </c>
      <c r="B31" s="96">
        <v>2385</v>
      </c>
      <c r="C31" s="102"/>
      <c r="D31" s="96">
        <v>0</v>
      </c>
      <c r="E31" s="102"/>
      <c r="F31" s="97">
        <v>2385</v>
      </c>
      <c r="G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c r="A32" s="98" t="s">
        <v>28</v>
      </c>
      <c r="B32" s="88">
        <v>0</v>
      </c>
      <c r="C32" s="102"/>
      <c r="D32" s="88">
        <v>0</v>
      </c>
      <c r="E32" s="102"/>
      <c r="F32" s="103">
        <v>0</v>
      </c>
      <c r="G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c r="A33" s="74" t="s">
        <v>29</v>
      </c>
      <c r="B33" s="100">
        <v>287809.43</v>
      </c>
      <c r="C33" s="94"/>
      <c r="D33" s="77">
        <v>0</v>
      </c>
      <c r="E33" s="94"/>
      <c r="F33" s="77">
        <v>287809.43</v>
      </c>
      <c r="G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6.75" customHeight="1">
      <c r="A34" s="74"/>
      <c r="B34" s="78"/>
      <c r="C34" s="94"/>
      <c r="D34" s="80"/>
      <c r="E34" s="94"/>
      <c r="F34" s="80"/>
      <c r="G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c r="A35" s="104" t="s">
        <v>30</v>
      </c>
      <c r="B35" s="86">
        <v>0</v>
      </c>
      <c r="C35" s="85"/>
      <c r="D35" s="86">
        <v>0</v>
      </c>
      <c r="E35" s="85"/>
      <c r="F35" s="84">
        <v>0</v>
      </c>
      <c r="G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6.75" customHeight="1">
      <c r="A36" s="74"/>
      <c r="B36" s="78"/>
      <c r="C36" s="94"/>
      <c r="D36" s="80"/>
      <c r="E36" s="94"/>
      <c r="F36" s="80"/>
      <c r="G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3.5" thickBot="1">
      <c r="A37" s="74" t="s">
        <v>48</v>
      </c>
      <c r="B37" s="105">
        <v>40184.189999999944</v>
      </c>
      <c r="C37" s="94"/>
      <c r="D37" s="105">
        <v>0</v>
      </c>
      <c r="E37" s="94"/>
      <c r="F37" s="105">
        <v>40184.189999999944</v>
      </c>
      <c r="G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5.25" customHeight="1" thickTop="1">
      <c r="A38" s="106"/>
      <c r="B38" s="107"/>
      <c r="C38" s="67"/>
      <c r="D38" s="106"/>
      <c r="E38" s="106"/>
      <c r="F38" s="106"/>
      <c r="G38" s="10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2.75" customHeight="1">
      <c r="A39" s="163" t="s">
        <v>31</v>
      </c>
      <c r="B39" s="163"/>
      <c r="C39" s="163"/>
      <c r="D39" s="163"/>
      <c r="E39" s="163"/>
      <c r="F39" s="163"/>
      <c r="G39" s="1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c r="A40" s="163"/>
      <c r="B40" s="163"/>
      <c r="C40" s="163"/>
      <c r="D40" s="163"/>
      <c r="E40" s="163"/>
      <c r="F40" s="163"/>
      <c r="G40" s="108"/>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c r="A41" s="163"/>
      <c r="B41" s="163"/>
      <c r="C41" s="163"/>
      <c r="D41" s="163"/>
      <c r="E41" s="163"/>
      <c r="F41" s="163"/>
      <c r="G41" s="108"/>
    </row>
    <row r="42" spans="1:256" s="2" customFormat="1">
      <c r="A42" s="163"/>
      <c r="B42" s="163"/>
      <c r="C42" s="163"/>
      <c r="D42" s="163"/>
      <c r="E42" s="163"/>
      <c r="F42" s="163"/>
      <c r="G42" s="108"/>
    </row>
    <row r="43" spans="1:256" s="2" customFormat="1">
      <c r="A43" s="163"/>
      <c r="B43" s="163"/>
      <c r="C43" s="163"/>
      <c r="D43" s="163"/>
      <c r="E43" s="163"/>
      <c r="F43" s="163"/>
      <c r="G43" s="108"/>
    </row>
    <row r="44" spans="1:256" s="2" customFormat="1" ht="7.5" customHeight="1">
      <c r="G44" s="108"/>
    </row>
    <row r="45" spans="1:256">
      <c r="A45" s="5" t="s">
        <v>32</v>
      </c>
      <c r="G45" s="109"/>
    </row>
    <row r="46" spans="1:256">
      <c r="A46" s="160"/>
      <c r="B46" s="160"/>
      <c r="C46" s="160"/>
      <c r="D46" s="160"/>
      <c r="E46" s="160"/>
      <c r="F46" s="160"/>
      <c r="G46" s="109"/>
    </row>
    <row r="47" spans="1:256">
      <c r="A47" s="160"/>
      <c r="B47" s="160"/>
      <c r="C47" s="160"/>
      <c r="D47" s="160"/>
      <c r="E47" s="160"/>
      <c r="F47" s="160"/>
      <c r="G47" s="109"/>
    </row>
    <row r="48" spans="1:256">
      <c r="A48" s="160"/>
      <c r="B48" s="160"/>
      <c r="C48" s="160"/>
      <c r="D48" s="160"/>
      <c r="E48" s="160"/>
      <c r="F48" s="160"/>
      <c r="G48" s="109"/>
    </row>
    <row r="49" spans="1:7">
      <c r="A49" s="160"/>
      <c r="B49" s="160"/>
      <c r="C49" s="160"/>
      <c r="D49" s="160"/>
      <c r="E49" s="160"/>
      <c r="F49" s="160"/>
      <c r="G49" s="109"/>
    </row>
    <row r="50" spans="1:7">
      <c r="A50" s="160"/>
      <c r="B50" s="160"/>
      <c r="C50" s="160"/>
      <c r="D50" s="160"/>
      <c r="E50" s="160"/>
      <c r="F50" s="160"/>
      <c r="G50" s="109"/>
    </row>
    <row r="51" spans="1:7">
      <c r="A51" s="5" t="s">
        <v>33</v>
      </c>
      <c r="G51" s="109"/>
    </row>
    <row r="52" spans="1:7">
      <c r="A52" s="160"/>
      <c r="B52" s="160"/>
      <c r="C52" s="160"/>
      <c r="D52" s="160"/>
      <c r="E52" s="160"/>
      <c r="F52" s="160"/>
      <c r="G52" s="109"/>
    </row>
    <row r="53" spans="1:7">
      <c r="A53" s="160"/>
      <c r="B53" s="160"/>
      <c r="C53" s="160"/>
      <c r="D53" s="160"/>
      <c r="E53" s="160"/>
      <c r="F53" s="160"/>
      <c r="G53" s="109"/>
    </row>
    <row r="54" spans="1:7">
      <c r="A54" s="160"/>
      <c r="B54" s="160"/>
      <c r="C54" s="160"/>
      <c r="D54" s="160"/>
      <c r="E54" s="160"/>
      <c r="F54" s="160"/>
      <c r="G54" s="109"/>
    </row>
    <row r="55" spans="1:7">
      <c r="A55" s="160"/>
      <c r="B55" s="160"/>
      <c r="C55" s="160"/>
      <c r="D55" s="160"/>
      <c r="E55" s="160"/>
      <c r="F55" s="160"/>
      <c r="G55" s="109"/>
    </row>
    <row r="58" spans="1:7">
      <c r="A58" s="6" t="s">
        <v>34</v>
      </c>
      <c r="B58" s="4"/>
      <c r="C58" s="4"/>
      <c r="D58" s="4"/>
      <c r="E58" s="4"/>
      <c r="F58" s="4"/>
    </row>
    <row r="59" spans="1:7">
      <c r="B59" s="4"/>
      <c r="C59" s="4"/>
      <c r="D59" s="4"/>
      <c r="E59" s="4"/>
      <c r="F59" s="4"/>
    </row>
    <row r="60" spans="1:7">
      <c r="B60" s="4"/>
      <c r="C60" s="4"/>
      <c r="D60" s="4"/>
      <c r="E60" s="4"/>
      <c r="F60" s="4"/>
    </row>
    <row r="61" spans="1:7">
      <c r="B61" s="4"/>
      <c r="C61" s="4"/>
      <c r="D61" s="4"/>
      <c r="E61" s="4"/>
      <c r="F61" s="4"/>
    </row>
    <row r="62" spans="1:7">
      <c r="B62" s="4"/>
      <c r="C62" s="4"/>
      <c r="D62" s="4"/>
      <c r="E62" s="4"/>
      <c r="F62" s="4"/>
    </row>
    <row r="63" spans="1:7">
      <c r="B63" s="4"/>
      <c r="C63" s="4"/>
      <c r="D63" s="4"/>
      <c r="E63" s="4"/>
      <c r="F63" s="4"/>
    </row>
    <row r="64" spans="1:7">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sheetData>
  <sheetProtection formatColumns="0"/>
  <conditionalFormatting sqref="A32">
    <cfRule type="expression" dxfId="125" priority="6">
      <formula>$F32&lt;&gt;0</formula>
    </cfRule>
  </conditionalFormatting>
  <conditionalFormatting sqref="A21">
    <cfRule type="expression" dxfId="124" priority="5">
      <formula>$F21&lt;&gt;0</formula>
    </cfRule>
  </conditionalFormatting>
  <conditionalFormatting sqref="A46:F50">
    <cfRule type="expression" dxfId="123" priority="4">
      <formula>$F$21&lt;&gt;0</formula>
    </cfRule>
  </conditionalFormatting>
  <conditionalFormatting sqref="A45">
    <cfRule type="expression" dxfId="122" priority="3">
      <formula>$F$21&lt;&gt;0</formula>
    </cfRule>
  </conditionalFormatting>
  <conditionalFormatting sqref="A51">
    <cfRule type="expression" dxfId="121" priority="2">
      <formula>$F$32&lt;&gt;0</formula>
    </cfRule>
  </conditionalFormatting>
  <conditionalFormatting sqref="A52:F55">
    <cfRule type="expression" dxfId="120" priority="1">
      <formula>$F$21&lt;&gt;0</formula>
    </cfRule>
  </conditionalFormatting>
  <printOptions horizontalCentered="1"/>
  <pageMargins left="0.7" right="0.7" top="0.75" bottom="0.75" header="0.5" footer="0.5"/>
  <pageSetup scale="72" orientation="landscape" r:id="rId1"/>
  <headerFooter>
    <oddHeader>&amp;L&amp;"Arial,Regular"&amp;8&amp;F&amp;R&amp;"Arial,Regular"&amp;8&amp;A</oddHeader>
    <oddFooter>&amp;C&amp;D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FCS CIF</vt:lpstr>
      <vt:lpstr>EASTERNFL</vt:lpstr>
      <vt:lpstr>BROWARD</vt:lpstr>
      <vt:lpstr>CENTRALFL</vt:lpstr>
      <vt:lpstr>CHIPOLA</vt:lpstr>
      <vt:lpstr>DAYTONA</vt:lpstr>
      <vt:lpstr>FLORIDASW</vt:lpstr>
      <vt:lpstr>FSCJ</vt:lpstr>
      <vt:lpstr>FLKEYS</vt:lpstr>
      <vt:lpstr>GULFCOAST</vt:lpstr>
      <vt:lpstr>HILLSBOROUGH</vt:lpstr>
      <vt:lpstr>INDIANRIVER</vt:lpstr>
      <vt:lpstr>GATEWAY</vt:lpstr>
      <vt:lpstr>LAKESUMTER</vt:lpstr>
      <vt:lpstr>SCFMANATEE</vt:lpstr>
      <vt:lpstr>MIAMIDADE</vt:lpstr>
      <vt:lpstr>NORTHFL</vt:lpstr>
      <vt:lpstr>NORTHWESTFL</vt:lpstr>
      <vt:lpstr>PALMBEACH</vt:lpstr>
      <vt:lpstr>PASCOHERNANDO</vt:lpstr>
      <vt:lpstr>PENSACOLA</vt:lpstr>
      <vt:lpstr>POLK</vt:lpstr>
      <vt:lpstr>STJOHNS</vt:lpstr>
      <vt:lpstr>STPETE</vt:lpstr>
      <vt:lpstr>SANTAFE</vt:lpstr>
      <vt:lpstr>SEMINOLE</vt:lpstr>
      <vt:lpstr>SOUTHFL</vt:lpstr>
      <vt:lpstr>TALLAHASSEE</vt:lpstr>
      <vt:lpstr>VALENCIA</vt:lpstr>
      <vt:lpstr>BROWARD!Print_Area</vt:lpstr>
      <vt:lpstr>CENTRALFL!Print_Area</vt:lpstr>
      <vt:lpstr>CHIPOLA!Print_Area</vt:lpstr>
      <vt:lpstr>DAYTONA!Print_Area</vt:lpstr>
      <vt:lpstr>EASTERNFL!Print_Area</vt:lpstr>
      <vt:lpstr>'FCS CIF'!Print_Area</vt:lpstr>
      <vt:lpstr>FLKEYS!Print_Area</vt:lpstr>
      <vt:lpstr>FLORIDASW!Print_Area</vt:lpstr>
      <vt:lpstr>FSCJ!Print_Area</vt:lpstr>
      <vt:lpstr>GATEWAY!Print_Area</vt:lpstr>
      <vt:lpstr>GULFCOAST!Print_Area</vt:lpstr>
      <vt:lpstr>HILLSBOROUGH!Print_Area</vt:lpstr>
      <vt:lpstr>INDIANRIVER!Print_Area</vt:lpstr>
      <vt:lpstr>LAKESUMTER!Print_Area</vt:lpstr>
      <vt:lpstr>MIAMIDADE!Print_Area</vt:lpstr>
      <vt:lpstr>NORTHFL!Print_Area</vt:lpstr>
      <vt:lpstr>NORTHWESTFL!Print_Area</vt:lpstr>
      <vt:lpstr>PALMBEACH!Print_Area</vt:lpstr>
      <vt:lpstr>PASCOHERNANDO!Print_Area</vt:lpstr>
      <vt:lpstr>PENSACOLA!Print_Area</vt:lpstr>
      <vt:lpstr>POLK!Print_Area</vt:lpstr>
      <vt:lpstr>SANTAFE!Print_Area</vt:lpstr>
      <vt:lpstr>SCFMANATEE!Print_Area</vt:lpstr>
      <vt:lpstr>SEMINOLE!Print_Area</vt:lpstr>
      <vt:lpstr>SOUTHFL!Print_Area</vt:lpstr>
      <vt:lpstr>STJOHNS!Print_Area</vt:lpstr>
      <vt:lpstr>STPETE!Print_Area</vt:lpstr>
      <vt:lpstr>TALLAHASSEE!Print_Area</vt:lpstr>
      <vt:lpstr>VALENCIA!Print_Area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Rose</dc:creator>
  <cp:lastModifiedBy>Sisley, Dottie</cp:lastModifiedBy>
  <cp:lastPrinted>2017-10-12T14:23:32Z</cp:lastPrinted>
  <dcterms:created xsi:type="dcterms:W3CDTF">2014-10-13T18:15:16Z</dcterms:created>
  <dcterms:modified xsi:type="dcterms:W3CDTF">2020-02-13T15:06:29Z</dcterms:modified>
</cp:coreProperties>
</file>